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CB244F91-3EAF-42E2-A320-9588148BEAB0}" xr6:coauthVersionLast="47" xr6:coauthVersionMax="47" xr10:uidLastSave="{00000000-0000-0000-0000-000000000000}"/>
  <bookViews>
    <workbookView xWindow="-120" yWindow="-120" windowWidth="20730" windowHeight="11040" tabRatio="974" firstSheet="1" activeTab="1" xr2:uid="{00000000-000D-0000-FFFF-FFFF00000000}"/>
  </bookViews>
  <sheets>
    <sheet name="JUV" sheetId="1" state="hidden" r:id="rId1"/>
    <sheet name="M 18" sheetId="4" r:id="rId2"/>
    <sheet name="M 15" sheetId="5" r:id="rId3"/>
    <sheet name="M 13" sheetId="8" r:id="rId4"/>
    <sheet name="ENTREGA C-HCP" sheetId="13" r:id="rId5"/>
    <sheet name="HORARIO" sheetId="16" r:id="rId6"/>
  </sheets>
  <calcPr calcId="191029"/>
</workbook>
</file>

<file path=xl/calcChain.xml><?xml version="1.0" encoding="utf-8"?>
<calcChain xmlns="http://schemas.openxmlformats.org/spreadsheetml/2006/main">
  <c r="K40" i="4" l="1"/>
  <c r="K39" i="4"/>
  <c r="K38" i="4"/>
  <c r="G47" i="13" l="1"/>
  <c r="G34" i="13"/>
  <c r="G41" i="13"/>
  <c r="F41" i="13"/>
  <c r="E41" i="13"/>
  <c r="D41" i="13"/>
  <c r="C41" i="13"/>
  <c r="B41" i="13"/>
  <c r="A41" i="13"/>
  <c r="I37" i="16" l="1"/>
  <c r="I36" i="16"/>
  <c r="J37" i="16" s="1"/>
  <c r="I35" i="16"/>
  <c r="I34" i="16"/>
  <c r="I33" i="16"/>
  <c r="I32" i="16"/>
  <c r="I30" i="16"/>
  <c r="I29" i="16"/>
  <c r="I27" i="16"/>
  <c r="I26" i="16"/>
  <c r="I25" i="16"/>
  <c r="I24" i="16"/>
  <c r="I23" i="16"/>
  <c r="I20" i="16"/>
  <c r="I18" i="16"/>
  <c r="I17" i="16"/>
  <c r="I16" i="16"/>
  <c r="I15" i="16"/>
  <c r="I14" i="16"/>
  <c r="I13" i="16"/>
  <c r="I11" i="16"/>
  <c r="J22" i="16" s="1"/>
  <c r="G14" i="8"/>
  <c r="H14" i="8" s="1"/>
  <c r="G13" i="8"/>
  <c r="H13" i="8" s="1"/>
  <c r="G12" i="8"/>
  <c r="H12" i="8" s="1"/>
  <c r="G11" i="8"/>
  <c r="H11" i="8" s="1"/>
  <c r="K12" i="8"/>
  <c r="K13" i="8"/>
  <c r="K14" i="8"/>
  <c r="G10" i="8"/>
  <c r="H10" i="8" s="1"/>
  <c r="G27" i="5"/>
  <c r="H27" i="5" s="1"/>
  <c r="G29" i="5"/>
  <c r="H29" i="5" s="1"/>
  <c r="G26" i="5"/>
  <c r="H26" i="5" s="1"/>
  <c r="G25" i="5"/>
  <c r="H25" i="5" s="1"/>
  <c r="G24" i="5"/>
  <c r="H24" i="5" s="1"/>
  <c r="G28" i="5"/>
  <c r="H28" i="5" s="1"/>
  <c r="G23" i="5"/>
  <c r="H23" i="5" s="1"/>
  <c r="G21" i="5"/>
  <c r="H21" i="5" s="1"/>
  <c r="G22" i="5"/>
  <c r="H22" i="5" s="1"/>
  <c r="G17" i="5"/>
  <c r="H17" i="5" s="1"/>
  <c r="G14" i="5"/>
  <c r="H14" i="5" s="1"/>
  <c r="G16" i="5"/>
  <c r="H16" i="5" s="1"/>
  <c r="G13" i="5"/>
  <c r="H13" i="5" s="1"/>
  <c r="G15" i="5"/>
  <c r="H15" i="5" s="1"/>
  <c r="G10" i="5"/>
  <c r="H10" i="5" s="1"/>
  <c r="G12" i="5"/>
  <c r="H12" i="5" s="1"/>
  <c r="G11" i="5"/>
  <c r="H11" i="5" s="1"/>
  <c r="G9" i="5"/>
  <c r="H9" i="5" s="1"/>
  <c r="G39" i="4"/>
  <c r="H39" i="4" s="1"/>
  <c r="G40" i="4"/>
  <c r="H40" i="4" s="1"/>
  <c r="G38" i="4"/>
  <c r="H38" i="4" s="1"/>
  <c r="G36" i="4"/>
  <c r="H36" i="4" s="1"/>
  <c r="G37" i="4"/>
  <c r="H37" i="4" s="1"/>
  <c r="G35" i="4"/>
  <c r="H35" i="4" s="1"/>
  <c r="G27" i="4"/>
  <c r="H27" i="4" s="1"/>
  <c r="G22" i="4"/>
  <c r="G21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7" i="5"/>
  <c r="K16" i="5"/>
  <c r="K15" i="5"/>
  <c r="K14" i="5"/>
  <c r="K13" i="5"/>
  <c r="K12" i="5"/>
  <c r="K11" i="5"/>
  <c r="J38" i="16" l="1"/>
  <c r="K11" i="8"/>
  <c r="G25" i="4"/>
  <c r="H25" i="4" s="1"/>
  <c r="G19" i="4"/>
  <c r="H19" i="4" s="1"/>
  <c r="G11" i="4"/>
  <c r="H11" i="4" s="1"/>
  <c r="H21" i="4"/>
  <c r="G18" i="4"/>
  <c r="H18" i="4" s="1"/>
  <c r="H22" i="4"/>
  <c r="G20" i="4"/>
  <c r="H20" i="4" s="1"/>
  <c r="A1" i="4"/>
  <c r="A2" i="4"/>
  <c r="F34" i="13" l="1"/>
  <c r="E34" i="13"/>
  <c r="D34" i="13"/>
  <c r="C34" i="13"/>
  <c r="B34" i="13"/>
  <c r="A34" i="13"/>
  <c r="G42" i="13"/>
  <c r="K10" i="5" l="1"/>
  <c r="K22" i="5" l="1"/>
  <c r="K23" i="5"/>
  <c r="K24" i="5"/>
  <c r="K25" i="5"/>
  <c r="K26" i="5"/>
  <c r="K27" i="5"/>
  <c r="K28" i="5"/>
  <c r="K29" i="5"/>
  <c r="G10" i="4" l="1"/>
  <c r="H10" i="4" s="1"/>
  <c r="G12" i="4"/>
  <c r="H12" i="4" s="1"/>
  <c r="G16" i="4"/>
  <c r="H16" i="4" s="1"/>
  <c r="G15" i="4"/>
  <c r="H15" i="4" s="1"/>
  <c r="K36" i="4" l="1"/>
  <c r="K37" i="4"/>
  <c r="G23" i="4"/>
  <c r="H23" i="4" s="1"/>
  <c r="G17" i="4"/>
  <c r="H17" i="4" s="1"/>
  <c r="G28" i="4"/>
  <c r="H28" i="4" s="1"/>
  <c r="G24" i="4"/>
  <c r="H24" i="4" s="1"/>
  <c r="G14" i="4"/>
  <c r="H14" i="4" s="1"/>
  <c r="G26" i="4"/>
  <c r="H26" i="4" s="1"/>
  <c r="G13" i="4"/>
  <c r="H13" i="4" s="1"/>
  <c r="G14" i="1"/>
  <c r="H14" i="1" s="1"/>
  <c r="G12" i="1"/>
  <c r="H12" i="1" s="1"/>
  <c r="G11" i="1"/>
  <c r="H11" i="1" s="1"/>
  <c r="G10" i="1"/>
  <c r="H10" i="1" s="1"/>
  <c r="G48" i="13"/>
  <c r="H48" i="13" s="1"/>
  <c r="H47" i="13"/>
  <c r="G24" i="13"/>
  <c r="H24" i="13" s="1"/>
  <c r="G23" i="13"/>
  <c r="H23" i="13" s="1"/>
  <c r="G17" i="13"/>
  <c r="H17" i="13" s="1"/>
  <c r="G30" i="13"/>
  <c r="H30" i="13" s="1"/>
  <c r="G29" i="13"/>
  <c r="H29" i="13" s="1"/>
  <c r="G35" i="13"/>
  <c r="H35" i="13" s="1"/>
  <c r="G36" i="13"/>
  <c r="H36" i="13" s="1"/>
  <c r="H42" i="13"/>
  <c r="K35" i="4" l="1"/>
  <c r="F22" i="13"/>
  <c r="E22" i="13"/>
  <c r="D22" i="13"/>
  <c r="C22" i="13"/>
  <c r="B22" i="13"/>
  <c r="A22" i="13"/>
  <c r="G18" i="13"/>
  <c r="H18" i="13" s="1"/>
  <c r="F21" i="13"/>
  <c r="E21" i="13"/>
  <c r="D21" i="13"/>
  <c r="C21" i="13"/>
  <c r="B21" i="13"/>
  <c r="A21" i="13"/>
  <c r="A19" i="13"/>
  <c r="G22" i="13" l="1"/>
  <c r="G21" i="13"/>
  <c r="K28" i="1"/>
  <c r="K12" i="1"/>
  <c r="K13" i="1"/>
  <c r="K14" i="1"/>
  <c r="G13" i="1"/>
  <c r="H13" i="1" s="1"/>
  <c r="G28" i="1"/>
  <c r="H28" i="1" s="1"/>
  <c r="G27" i="1"/>
  <c r="H27" i="1" s="1"/>
  <c r="G26" i="1"/>
  <c r="H26" i="1" s="1"/>
  <c r="G24" i="1"/>
  <c r="H24" i="1" s="1"/>
  <c r="G23" i="1"/>
  <c r="H23" i="1" s="1"/>
  <c r="G22" i="1"/>
  <c r="H22" i="1" s="1"/>
  <c r="H41" i="13" l="1"/>
  <c r="K25" i="1"/>
  <c r="K26" i="1"/>
  <c r="K27" i="1"/>
  <c r="G25" i="1"/>
  <c r="H25" i="1" l="1"/>
  <c r="G12" i="13"/>
  <c r="F40" i="13" l="1"/>
  <c r="E40" i="13"/>
  <c r="D40" i="13"/>
  <c r="C40" i="13"/>
  <c r="B40" i="13"/>
  <c r="A40" i="13"/>
  <c r="H12" i="13" l="1"/>
  <c r="A45" i="13" l="1"/>
  <c r="G11" i="13" l="1"/>
  <c r="H11" i="13" s="1"/>
  <c r="F10" i="13" l="1"/>
  <c r="E10" i="13"/>
  <c r="D10" i="13"/>
  <c r="C10" i="13"/>
  <c r="B10" i="13"/>
  <c r="A10" i="13"/>
  <c r="F9" i="13"/>
  <c r="E9" i="13"/>
  <c r="D9" i="13"/>
  <c r="C9" i="13"/>
  <c r="B9" i="13"/>
  <c r="A9" i="13"/>
  <c r="A7" i="13"/>
  <c r="K24" i="1" l="1"/>
  <c r="K23" i="1"/>
  <c r="K22" i="1"/>
  <c r="G10" i="13" l="1"/>
  <c r="G9" i="13"/>
  <c r="K10" i="8"/>
  <c r="K9" i="5"/>
  <c r="K10" i="4"/>
  <c r="A4" i="8" l="1"/>
  <c r="A4" i="5"/>
  <c r="A4" i="4"/>
  <c r="K11" i="1" l="1"/>
  <c r="K10" i="1" l="1"/>
  <c r="F39" i="13" l="1"/>
  <c r="E39" i="13"/>
  <c r="D39" i="13"/>
  <c r="C39" i="13"/>
  <c r="B39" i="13"/>
  <c r="A39" i="13"/>
  <c r="G40" i="13" l="1"/>
  <c r="G39" i="13"/>
  <c r="A1" i="5" l="1"/>
  <c r="A2" i="5"/>
  <c r="A6" i="5"/>
  <c r="K21" i="5" l="1"/>
  <c r="A5" i="13" l="1"/>
  <c r="A5" i="8" l="1"/>
  <c r="A5" i="5"/>
  <c r="A5" i="4"/>
  <c r="F46" i="13" l="1"/>
  <c r="E46" i="13"/>
  <c r="D46" i="13"/>
  <c r="C46" i="13"/>
  <c r="B46" i="13"/>
  <c r="A46" i="13"/>
  <c r="F45" i="13"/>
  <c r="E45" i="13"/>
  <c r="D45" i="13"/>
  <c r="C45" i="13"/>
  <c r="B45" i="13"/>
  <c r="A43" i="13"/>
  <c r="G46" i="13" l="1"/>
  <c r="G45" i="13"/>
  <c r="G28" i="13" l="1"/>
  <c r="A31" i="13"/>
  <c r="A1" i="13"/>
  <c r="A2" i="13"/>
  <c r="A6" i="13"/>
  <c r="A13" i="13"/>
  <c r="A15" i="13"/>
  <c r="B15" i="13"/>
  <c r="C15" i="13"/>
  <c r="D15" i="13"/>
  <c r="E15" i="13"/>
  <c r="F15" i="13"/>
  <c r="A16" i="13"/>
  <c r="B16" i="13"/>
  <c r="C16" i="13"/>
  <c r="D16" i="13"/>
  <c r="E16" i="13"/>
  <c r="F16" i="13"/>
  <c r="A25" i="13"/>
  <c r="A27" i="13"/>
  <c r="B27" i="13"/>
  <c r="C27" i="13"/>
  <c r="D27" i="13"/>
  <c r="E27" i="13"/>
  <c r="F27" i="13"/>
  <c r="A28" i="13"/>
  <c r="B28" i="13"/>
  <c r="C28" i="13"/>
  <c r="D28" i="13"/>
  <c r="E28" i="13"/>
  <c r="F28" i="13"/>
  <c r="A33" i="13"/>
  <c r="B33" i="13"/>
  <c r="C33" i="13"/>
  <c r="D33" i="13"/>
  <c r="E33" i="13"/>
  <c r="F33" i="13"/>
  <c r="A37" i="13"/>
  <c r="A1" i="8"/>
  <c r="A2" i="8"/>
  <c r="A6" i="8"/>
  <c r="A6" i="4"/>
  <c r="G16" i="13" l="1"/>
  <c r="H16" i="13" s="1"/>
  <c r="G33" i="13"/>
  <c r="G27" i="13"/>
  <c r="G15" i="13"/>
</calcChain>
</file>

<file path=xl/sharedStrings.xml><?xml version="1.0" encoding="utf-8"?>
<sst xmlns="http://schemas.openxmlformats.org/spreadsheetml/2006/main" count="438" uniqueCount="114">
  <si>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</si>
  <si>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</si>
  <si>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</si>
  <si>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</si>
  <si>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</si>
  <si>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</si>
  <si>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</si>
  <si>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</si>
  <si>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CLUB</t>
  </si>
  <si>
    <t>--</t>
  </si>
  <si>
    <t>MENORES CON HCP</t>
  </si>
  <si>
    <t>1° S/V</t>
  </si>
  <si>
    <t>2° S/V</t>
  </si>
  <si>
    <t>1° NETO</t>
  </si>
  <si>
    <t>2° NETO</t>
  </si>
  <si>
    <t>F.N.</t>
  </si>
  <si>
    <t>DOS VUELTAS DE 9 HOYOS MEDAL PLAY</t>
  </si>
  <si>
    <t>DESEMP</t>
  </si>
  <si>
    <t>CABALLEROS JUVENILES (Clases 99- 00- 01- 02 - 03 - 04 y 05)</t>
  </si>
  <si>
    <t>DAMAS JUVENILES (Clases 99- 00- 01- 02 - 03 - 04 y 05)</t>
  </si>
  <si>
    <t>DAMAS MENORES DE 15 AÑOS (Clases 09 y 10)</t>
  </si>
  <si>
    <t>CABALLEROS MENORES DE 13 AÑOS (Clases 2011 y Posterioreres)</t>
  </si>
  <si>
    <t>CMDP</t>
  </si>
  <si>
    <t>LOUSTAU AGUSTIN</t>
  </si>
  <si>
    <t>TGC</t>
  </si>
  <si>
    <t>POLLERO CHRISTENSEN SIMON</t>
  </si>
  <si>
    <t>DA SILVA ANTONIO</t>
  </si>
  <si>
    <t>BERRETA VAZQUEZ VALENTIN</t>
  </si>
  <si>
    <t>HAUQUI MANUEL</t>
  </si>
  <si>
    <t>HAUQUI JUAN IGNACIO</t>
  </si>
  <si>
    <t>CASTRO SANTINO</t>
  </si>
  <si>
    <t>SARASOLA FEDERICO</t>
  </si>
  <si>
    <t>COSTANTINO FELIPE VALENTIN</t>
  </si>
  <si>
    <t>JUAREZ GOÑI FRANCISCO</t>
  </si>
  <si>
    <t>CICCOLA FRANCESCO</t>
  </si>
  <si>
    <t>PROBICITO IGNACIO</t>
  </si>
  <si>
    <t>RAMPEZZOTTI BARTOLOME</t>
  </si>
  <si>
    <t>GUERENDIAIN FERMIN</t>
  </si>
  <si>
    <t>CEJAS SANTIAGO</t>
  </si>
  <si>
    <t>CARACOIX PEDRO</t>
  </si>
  <si>
    <t>LABARTHE JOAQUIN</t>
  </si>
  <si>
    <t>TOBLER GONZALO</t>
  </si>
  <si>
    <t>DURINGER BENJAMIN</t>
  </si>
  <si>
    <t>JENKINS STEVE</t>
  </si>
  <si>
    <t>SALVI SANTINO</t>
  </si>
  <si>
    <t>SARASOLA JOSE MANUEL</t>
  </si>
  <si>
    <t>SALANITRO TOMAS</t>
  </si>
  <si>
    <t>MORUA CARIAC SANTIAGO</t>
  </si>
  <si>
    <t>PATTI NICOLAS</t>
  </si>
  <si>
    <t>SAFE FRANCO</t>
  </si>
  <si>
    <t>LEOFANTI DANTE SALVADOR</t>
  </si>
  <si>
    <t>GIMENEZ QUIROGA GONZALO</t>
  </si>
  <si>
    <t>BERENGENO SANTINO MARIO</t>
  </si>
  <si>
    <t>MORAN ASTESANO VALENTINA</t>
  </si>
  <si>
    <t>OLIVERI ANGELINA</t>
  </si>
  <si>
    <t>RAMPOLDI SARA ALESSIA</t>
  </si>
  <si>
    <t>MARTIN IARA</t>
  </si>
  <si>
    <t>BIONDELLI ALLEGRA</t>
  </si>
  <si>
    <t>DEPREZ UMMA</t>
  </si>
  <si>
    <t>PORCEL ALFONSINA</t>
  </si>
  <si>
    <t>JENKINS UMA</t>
  </si>
  <si>
    <t>RODRIGUEZ MACIAS ISABELLA</t>
  </si>
  <si>
    <t>RAMPEZZOTTI JUSTINA</t>
  </si>
  <si>
    <t>MA KARTHE PUCILLO MIA</t>
  </si>
  <si>
    <t>POLIFRONI CONSTANZA</t>
  </si>
  <si>
    <t>MAYORANO ISABELA</t>
  </si>
  <si>
    <t>PORCEL MARGARITA</t>
  </si>
  <si>
    <t>CEJAS CATALINA</t>
  </si>
  <si>
    <t>RIVAS BAUTISTA</t>
  </si>
  <si>
    <t>NGC</t>
  </si>
  <si>
    <t>MDPGC</t>
  </si>
  <si>
    <t>SPGC</t>
  </si>
  <si>
    <t>CSCPGB</t>
  </si>
  <si>
    <t>GCD</t>
  </si>
  <si>
    <t>EVTGC</t>
  </si>
  <si>
    <t>ML</t>
  </si>
  <si>
    <t>CARILO</t>
  </si>
  <si>
    <t>GOLF</t>
  </si>
  <si>
    <t>6° FECHA DEL RANKING</t>
  </si>
  <si>
    <t>DOMINGO 09 DE JUNIO DE 2024</t>
  </si>
  <si>
    <t>CABALLEROS JUVENILES Y MENORES (Clases 99 al 08)</t>
  </si>
  <si>
    <t>CABALLEROS MENORES DE 15 AÑOS (Clases 09 y 10)</t>
  </si>
  <si>
    <t>TISEIRA ALAN</t>
  </si>
  <si>
    <t>CABRERA IÑAQUI</t>
  </si>
  <si>
    <t>LPSA</t>
  </si>
  <si>
    <t>BERCHOT TOMAS</t>
  </si>
  <si>
    <t>PUENTE JOAQUIN</t>
  </si>
  <si>
    <t>HOPE CRISTOBAL JOSE</t>
  </si>
  <si>
    <t>DAMAS JUVENILES Y MENORES (Clases 99 al 08)</t>
  </si>
  <si>
    <t>OLIVERI CATERINA</t>
  </si>
  <si>
    <t>ERRECART GIMENA</t>
  </si>
  <si>
    <t>SERRES SCHEFFER JOSEFINA</t>
  </si>
  <si>
    <t>PORTIS SANTIAGO</t>
  </si>
  <si>
    <t>CHAURA MAXIMO</t>
  </si>
  <si>
    <t>DANIEL KATJA</t>
  </si>
  <si>
    <t>MEILAN LOURDES</t>
  </si>
  <si>
    <t>CARILO GOLF</t>
  </si>
  <si>
    <r>
      <t xml:space="preserve">6° FECHA DEL RANKING DE MENORES CON HANDICAP - </t>
    </r>
    <r>
      <rPr>
        <b/>
        <sz val="9"/>
        <color theme="3"/>
        <rFont val="Arial"/>
        <family val="2"/>
      </rPr>
      <t>DOS VUELTAS DE 9 HOYOS MEDAL PLAY -</t>
    </r>
  </si>
  <si>
    <t>par caballeros  :  36  +  37  =  73 - par  damas  :  37  +  37  =  74</t>
  </si>
  <si>
    <t>HOYO 1</t>
  </si>
  <si>
    <r>
      <t xml:space="preserve">CABALLEROS M-13 (CLASES 11 Y POSTERIORES) </t>
    </r>
    <r>
      <rPr>
        <b/>
        <sz val="9"/>
        <color rgb="FFFF0000"/>
        <rFont val="Arial"/>
        <family val="2"/>
      </rPr>
      <t>- BOCHAS ROJAS -</t>
    </r>
  </si>
  <si>
    <t>CABALLEROS M-15 (CLASES 09 Y 10)</t>
  </si>
  <si>
    <t>DAMAS  M-15 (CLASES 09 Y POSTERIORES)</t>
  </si>
  <si>
    <t>RAMPEZZOTI JUSTINA</t>
  </si>
  <si>
    <t>HOYO 10</t>
  </si>
  <si>
    <t>CABALLEROS JUV Y M-18 (CLASES 99 al 08)</t>
  </si>
  <si>
    <t>DAMAS JUV Y   M-18 (CLASES 99 al  08)</t>
  </si>
  <si>
    <t>RAMPOLDI SARA</t>
  </si>
  <si>
    <t>P</t>
  </si>
  <si>
    <t>T</t>
  </si>
  <si>
    <t>D</t>
  </si>
  <si>
    <t>E</t>
  </si>
  <si>
    <t>S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</si>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</sst>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[$-C0A]General"/>
    <numFmt numFmtId="166" formatCode="0.0"/>
    <numFmt numFmtId="167" formatCode="_-* #,##0.0_-;\-* #,##0.0_-;_-* &quot;-&quot;??_-;_-@_-"/>
  </numFmts>
  <fonts count="40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b/>
      <sz val="20"/>
      <name val="Arial"/>
      <family val="2"/>
    </font>
    <font>
      <sz val="25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color indexed="10"/>
      <name val="Arial"/>
      <family val="2"/>
    </font>
    <font>
      <b/>
      <sz val="9"/>
      <color theme="3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sz val="10"/>
      <name val="Arial1"/>
    </font>
    <font>
      <b/>
      <sz val="10"/>
      <name val="Arial1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4" fillId="0" borderId="0"/>
    <xf numFmtId="165" fontId="26" fillId="0" borderId="0"/>
  </cellStyleXfs>
  <cellXfs count="2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5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23" fillId="0" borderId="0" xfId="0" applyFont="1" applyFill="1"/>
    <xf numFmtId="0" fontId="3" fillId="0" borderId="0" xfId="0" applyFont="1" applyFill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7" xfId="0" applyFont="1" applyFill="1" applyBorder="1"/>
    <xf numFmtId="0" fontId="11" fillId="0" borderId="18" xfId="0" applyFont="1" applyFill="1" applyBorder="1" applyAlignment="1">
      <alignment horizontal="center"/>
    </xf>
    <xf numFmtId="164" fontId="11" fillId="0" borderId="18" xfId="0" applyNumberFormat="1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23" fillId="0" borderId="0" xfId="0" quotePrefix="1" applyFont="1" applyFill="1"/>
    <xf numFmtId="0" fontId="14" fillId="0" borderId="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6" borderId="8" xfId="0" applyFont="1" applyFill="1" applyBorder="1"/>
    <xf numFmtId="0" fontId="18" fillId="6" borderId="8" xfId="0" applyFont="1" applyFill="1" applyBorder="1"/>
    <xf numFmtId="0" fontId="7" fillId="0" borderId="25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6" fillId="0" borderId="29" xfId="0" applyFont="1" applyFill="1" applyBorder="1"/>
    <xf numFmtId="0" fontId="6" fillId="0" borderId="32" xfId="0" applyFont="1" applyFill="1" applyBorder="1"/>
    <xf numFmtId="0" fontId="8" fillId="0" borderId="27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164" fontId="11" fillId="0" borderId="26" xfId="0" applyNumberFormat="1" applyFont="1" applyFill="1" applyBorder="1" applyAlignment="1">
      <alignment horizontal="center"/>
    </xf>
    <xf numFmtId="0" fontId="6" fillId="6" borderId="29" xfId="0" applyFont="1" applyFill="1" applyBorder="1"/>
    <xf numFmtId="0" fontId="3" fillId="0" borderId="36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6" fillId="0" borderId="12" xfId="0" applyFont="1" applyFill="1" applyBorder="1"/>
    <xf numFmtId="0" fontId="7" fillId="0" borderId="37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164" fontId="11" fillId="0" borderId="23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0" fontId="6" fillId="6" borderId="10" xfId="0" applyFont="1" applyFill="1" applyBorder="1"/>
    <xf numFmtId="0" fontId="6" fillId="0" borderId="10" xfId="0" applyFont="1" applyFill="1" applyBorder="1"/>
    <xf numFmtId="164" fontId="11" fillId="0" borderId="22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164" fontId="11" fillId="0" borderId="24" xfId="0" applyNumberFormat="1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20" fontId="21" fillId="0" borderId="40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165" fontId="37" fillId="0" borderId="2" xfId="3" applyFont="1" applyBorder="1" applyAlignment="1">
      <alignment vertical="center"/>
    </xf>
    <xf numFmtId="166" fontId="37" fillId="0" borderId="2" xfId="3" quotePrefix="1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6" fontId="37" fillId="0" borderId="4" xfId="3" quotePrefix="1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7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166" fontId="37" fillId="0" borderId="18" xfId="3" quotePrefix="1" applyNumberFormat="1" applyFont="1" applyBorder="1" applyAlignment="1">
      <alignment horizontal="center" vertical="center"/>
    </xf>
    <xf numFmtId="165" fontId="37" fillId="0" borderId="18" xfId="3" applyFont="1" applyBorder="1" applyAlignment="1">
      <alignment vertical="center"/>
    </xf>
    <xf numFmtId="166" fontId="37" fillId="0" borderId="41" xfId="3" quotePrefix="1" applyNumberFormat="1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165" fontId="37" fillId="0" borderId="25" xfId="3" applyFont="1" applyBorder="1" applyAlignment="1">
      <alignment vertical="center"/>
    </xf>
    <xf numFmtId="166" fontId="37" fillId="0" borderId="25" xfId="3" quotePrefix="1" applyNumberFormat="1" applyFont="1" applyBorder="1" applyAlignment="1">
      <alignment horizontal="center" vertical="center"/>
    </xf>
    <xf numFmtId="0" fontId="16" fillId="0" borderId="25" xfId="0" applyFont="1" applyBorder="1" applyAlignment="1">
      <alignment vertical="center"/>
    </xf>
    <xf numFmtId="166" fontId="37" fillId="0" borderId="26" xfId="3" quotePrefix="1" applyNumberFormat="1" applyFont="1" applyBorder="1" applyAlignment="1">
      <alignment horizontal="center" vertical="center"/>
    </xf>
    <xf numFmtId="20" fontId="21" fillId="0" borderId="11" xfId="0" applyNumberFormat="1" applyFont="1" applyBorder="1" applyAlignment="1">
      <alignment horizontal="center" vertical="center"/>
    </xf>
    <xf numFmtId="0" fontId="35" fillId="10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7" fontId="1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horizontal="center" vertical="center"/>
    </xf>
    <xf numFmtId="20" fontId="21" fillId="0" borderId="10" xfId="0" applyNumberFormat="1" applyFont="1" applyBorder="1" applyAlignment="1">
      <alignment horizontal="center" vertical="center"/>
    </xf>
    <xf numFmtId="0" fontId="16" fillId="0" borderId="22" xfId="0" applyFont="1" applyBorder="1" applyAlignment="1">
      <alignment vertical="center"/>
    </xf>
    <xf numFmtId="0" fontId="14" fillId="0" borderId="44" xfId="0" applyFont="1" applyBorder="1"/>
    <xf numFmtId="166" fontId="16" fillId="0" borderId="44" xfId="0" applyNumberFormat="1" applyFont="1" applyBorder="1" applyAlignment="1">
      <alignment horizontal="center"/>
    </xf>
    <xf numFmtId="0" fontId="16" fillId="0" borderId="44" xfId="0" applyFont="1" applyBorder="1"/>
    <xf numFmtId="166" fontId="16" fillId="0" borderId="23" xfId="0" applyNumberFormat="1" applyFont="1" applyBorder="1" applyAlignment="1">
      <alignment horizontal="center"/>
    </xf>
    <xf numFmtId="0" fontId="16" fillId="0" borderId="3" xfId="0" applyFont="1" applyBorder="1" applyAlignment="1">
      <alignment vertical="center"/>
    </xf>
    <xf numFmtId="0" fontId="16" fillId="0" borderId="2" xfId="0" applyFont="1" applyBorder="1"/>
    <xf numFmtId="166" fontId="16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14" fillId="0" borderId="2" xfId="0" applyFont="1" applyBorder="1"/>
    <xf numFmtId="166" fontId="16" fillId="0" borderId="4" xfId="0" applyNumberFormat="1" applyFont="1" applyBorder="1" applyAlignment="1">
      <alignment horizontal="center"/>
    </xf>
    <xf numFmtId="0" fontId="16" fillId="0" borderId="24" xfId="0" applyFont="1" applyBorder="1" applyAlignment="1">
      <alignment vertical="center"/>
    </xf>
    <xf numFmtId="0" fontId="16" fillId="0" borderId="25" xfId="0" applyFont="1" applyBorder="1"/>
    <xf numFmtId="166" fontId="16" fillId="0" borderId="25" xfId="0" applyNumberFormat="1" applyFont="1" applyBorder="1" applyAlignment="1">
      <alignment horizontal="center"/>
    </xf>
    <xf numFmtId="166" fontId="16" fillId="0" borderId="26" xfId="0" applyNumberFormat="1" applyFont="1" applyBorder="1" applyAlignment="1">
      <alignment horizontal="center"/>
    </xf>
    <xf numFmtId="20" fontId="21" fillId="0" borderId="28" xfId="0" applyNumberFormat="1" applyFont="1" applyBorder="1" applyAlignment="1">
      <alignment horizontal="center" vertical="center"/>
    </xf>
    <xf numFmtId="0" fontId="16" fillId="0" borderId="44" xfId="0" applyFont="1" applyBorder="1" applyAlignment="1">
      <alignment vertical="center"/>
    </xf>
    <xf numFmtId="166" fontId="16" fillId="0" borderId="44" xfId="0" applyNumberFormat="1" applyFont="1" applyBorder="1" applyAlignment="1">
      <alignment horizontal="center" vertical="center"/>
    </xf>
    <xf numFmtId="0" fontId="21" fillId="0" borderId="44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20" fontId="21" fillId="0" borderId="46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166" fontId="16" fillId="0" borderId="2" xfId="0" applyNumberFormat="1" applyFont="1" applyBorder="1" applyAlignment="1">
      <alignment horizontal="center" vertical="center"/>
    </xf>
    <xf numFmtId="165" fontId="38" fillId="0" borderId="2" xfId="3" applyFont="1" applyBorder="1" applyAlignment="1">
      <alignment vertical="center"/>
    </xf>
    <xf numFmtId="166" fontId="16" fillId="0" borderId="4" xfId="0" applyNumberFormat="1" applyFont="1" applyBorder="1" applyAlignment="1">
      <alignment horizontal="center" vertical="center"/>
    </xf>
    <xf numFmtId="20" fontId="21" fillId="0" borderId="32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vertical="center"/>
    </xf>
    <xf numFmtId="0" fontId="35" fillId="11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9" fillId="6" borderId="18" xfId="0" applyFont="1" applyFill="1" applyBorder="1" applyAlignment="1">
      <alignment vertical="center"/>
    </xf>
    <xf numFmtId="0" fontId="39" fillId="6" borderId="2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" xfId="0" applyFont="1" applyFill="1" applyBorder="1"/>
    <xf numFmtId="0" fontId="25" fillId="6" borderId="29" xfId="0" applyFont="1" applyFill="1" applyBorder="1"/>
    <xf numFmtId="0" fontId="7" fillId="0" borderId="18" xfId="0" quotePrefix="1" applyFont="1" applyFill="1" applyBorder="1" applyAlignment="1">
      <alignment horizontal="center"/>
    </xf>
    <xf numFmtId="0" fontId="7" fillId="0" borderId="20" xfId="0" quotePrefix="1" applyFont="1" applyFill="1" applyBorder="1" applyAlignment="1">
      <alignment horizontal="center"/>
    </xf>
    <xf numFmtId="0" fontId="7" fillId="2" borderId="19" xfId="0" quotePrefix="1" applyFont="1" applyFill="1" applyBorder="1" applyAlignment="1">
      <alignment horizontal="center"/>
    </xf>
    <xf numFmtId="0" fontId="5" fillId="0" borderId="16" xfId="0" quotePrefix="1" applyFont="1" applyBorder="1" applyAlignment="1">
      <alignment horizontal="center"/>
    </xf>
    <xf numFmtId="0" fontId="25" fillId="6" borderId="10" xfId="0" applyFont="1" applyFill="1" applyBorder="1"/>
    <xf numFmtId="0" fontId="25" fillId="6" borderId="32" xfId="0" applyFont="1" applyFill="1" applyBorder="1"/>
    <xf numFmtId="0" fontId="7" fillId="0" borderId="25" xfId="0" quotePrefix="1" applyFont="1" applyFill="1" applyBorder="1" applyAlignment="1">
      <alignment horizontal="center"/>
    </xf>
    <xf numFmtId="0" fontId="7" fillId="0" borderId="30" xfId="0" quotePrefix="1" applyFont="1" applyFill="1" applyBorder="1" applyAlignment="1">
      <alignment horizontal="center"/>
    </xf>
    <xf numFmtId="0" fontId="7" fillId="2" borderId="11" xfId="0" quotePrefix="1" applyFont="1" applyFill="1" applyBorder="1" applyAlignment="1">
      <alignment horizontal="center"/>
    </xf>
    <xf numFmtId="0" fontId="5" fillId="0" borderId="31" xfId="0" quotePrefix="1" applyFont="1" applyBorder="1" applyAlignment="1">
      <alignment horizontal="center"/>
    </xf>
    <xf numFmtId="0" fontId="4" fillId="6" borderId="19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20" fontId="21" fillId="6" borderId="40" xfId="0" applyNumberFormat="1" applyFont="1" applyFill="1" applyBorder="1" applyAlignment="1">
      <alignment horizontal="center" vertical="center"/>
    </xf>
    <xf numFmtId="20" fontId="21" fillId="6" borderId="19" xfId="0" applyNumberFormat="1" applyFont="1" applyFill="1" applyBorder="1" applyAlignment="1">
      <alignment horizontal="center" vertical="center"/>
    </xf>
    <xf numFmtId="20" fontId="21" fillId="6" borderId="10" xfId="0" applyNumberFormat="1" applyFont="1" applyFill="1" applyBorder="1" applyAlignment="1">
      <alignment horizontal="center" vertical="center"/>
    </xf>
    <xf numFmtId="20" fontId="21" fillId="6" borderId="42" xfId="0" applyNumberFormat="1" applyFont="1" applyFill="1" applyBorder="1" applyAlignment="1">
      <alignment horizontal="center" vertical="center"/>
    </xf>
    <xf numFmtId="0" fontId="6" fillId="0" borderId="28" xfId="0" applyFont="1" applyFill="1" applyBorder="1"/>
    <xf numFmtId="0" fontId="7" fillId="6" borderId="20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6" fillId="6" borderId="32" xfId="0" applyFont="1" applyFill="1" applyBorder="1"/>
    <xf numFmtId="0" fontId="4" fillId="6" borderId="39" xfId="0" applyFont="1" applyFill="1" applyBorder="1" applyAlignment="1">
      <alignment horizontal="center"/>
    </xf>
    <xf numFmtId="0" fontId="5" fillId="6" borderId="31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19" fillId="3" borderId="37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3" borderId="15" xfId="0" applyFont="1" applyFill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8" fillId="5" borderId="9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9" fillId="5" borderId="7" xfId="0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35" fillId="9" borderId="7" xfId="0" applyFont="1" applyFill="1" applyBorder="1" applyAlignment="1">
      <alignment horizontal="center" vertical="center"/>
    </xf>
    <xf numFmtId="0" fontId="35" fillId="9" borderId="6" xfId="0" applyFont="1" applyFill="1" applyBorder="1" applyAlignment="1">
      <alignment horizontal="center" vertical="center"/>
    </xf>
    <xf numFmtId="0" fontId="35" fillId="9" borderId="45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7" borderId="2" xfId="0" applyFont="1" applyFill="1" applyBorder="1" applyAlignment="1">
      <alignment horizontal="center" vertical="center"/>
    </xf>
    <xf numFmtId="0" fontId="34" fillId="8" borderId="7" xfId="0" applyFont="1" applyFill="1" applyBorder="1" applyAlignment="1">
      <alignment horizontal="center" vertical="center"/>
    </xf>
    <xf numFmtId="0" fontId="34" fillId="8" borderId="9" xfId="0" applyFont="1" applyFill="1" applyBorder="1" applyAlignment="1">
      <alignment horizontal="center" vertical="center"/>
    </xf>
    <xf numFmtId="0" fontId="34" fillId="8" borderId="8" xfId="0" applyFont="1" applyFill="1" applyBorder="1" applyAlignment="1">
      <alignment horizontal="center" vertical="center"/>
    </xf>
    <xf numFmtId="0" fontId="35" fillId="9" borderId="9" xfId="0" applyFont="1" applyFill="1" applyBorder="1" applyAlignment="1">
      <alignment horizontal="center" vertical="center"/>
    </xf>
    <xf numFmtId="0" fontId="35" fillId="9" borderId="8" xfId="0" applyFont="1" applyFill="1" applyBorder="1" applyAlignment="1">
      <alignment horizontal="center" vertical="center"/>
    </xf>
    <xf numFmtId="0" fontId="34" fillId="8" borderId="12" xfId="0" applyFont="1" applyFill="1" applyBorder="1" applyAlignment="1">
      <alignment horizontal="center" vertical="center"/>
    </xf>
    <xf numFmtId="0" fontId="34" fillId="8" borderId="43" xfId="0" applyFont="1" applyFill="1" applyBorder="1" applyAlignment="1">
      <alignment horizontal="center" vertical="center"/>
    </xf>
    <xf numFmtId="0" fontId="34" fillId="8" borderId="13" xfId="0" applyFont="1" applyFill="1" applyBorder="1" applyAlignment="1">
      <alignment horizontal="center" vertical="center"/>
    </xf>
    <xf numFmtId="0" fontId="35" fillId="9" borderId="43" xfId="0" applyFont="1" applyFill="1" applyBorder="1" applyAlignment="1">
      <alignment horizontal="center" vertical="center"/>
    </xf>
    <xf numFmtId="0" fontId="35" fillId="9" borderId="13" xfId="0" applyFont="1" applyFill="1" applyBorder="1" applyAlignment="1">
      <alignment horizontal="center" vertic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16566</xdr:rowOff>
    </xdr:from>
    <xdr:to>
      <xdr:col>9</xdr:col>
      <xdr:colOff>264277</xdr:colOff>
      <xdr:row>2</xdr:row>
      <xdr:rowOff>223631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FA38C84-B05E-47C4-8F1F-B6C74B855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16566"/>
          <a:ext cx="736385" cy="6642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144963</xdr:colOff>
      <xdr:row>3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8EF2896-D214-41F8-BF3D-9F5A30C965B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4441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30"/>
  <sheetViews>
    <sheetView zoomScale="70" workbookViewId="0">
      <selection activeCell="A7" sqref="A7"/>
    </sheetView>
  </sheetViews>
  <sheetFormatPr baseColWidth="10" defaultRowHeight="18.75"/>
  <cols>
    <col min="1" max="1" width="34.85546875" style="1" customWidth="1"/>
    <col min="2" max="2" width="8.85546875" style="6" bestFit="1" customWidth="1"/>
    <col min="3" max="3" width="12" style="6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0" width="11.42578125" style="1"/>
    <col min="11" max="11" width="11.42578125" style="7"/>
    <col min="12" max="16384" width="11.42578125" style="1"/>
  </cols>
  <sheetData>
    <row r="1" spans="1:11" ht="30.75">
      <c r="A1" s="168" t="s">
        <v>76</v>
      </c>
      <c r="B1" s="168"/>
      <c r="C1" s="168"/>
      <c r="D1" s="168"/>
      <c r="E1" s="168"/>
      <c r="F1" s="168"/>
      <c r="G1" s="168"/>
      <c r="H1" s="168"/>
    </row>
    <row r="2" spans="1:11" ht="23.25">
      <c r="A2" s="172" t="s">
        <v>77</v>
      </c>
      <c r="B2" s="172"/>
      <c r="C2" s="172"/>
      <c r="D2" s="172"/>
      <c r="E2" s="172"/>
      <c r="F2" s="172"/>
      <c r="G2" s="172"/>
      <c r="H2" s="172"/>
    </row>
    <row r="3" spans="1:11" ht="19.5">
      <c r="A3" s="169" t="s">
        <v>7</v>
      </c>
      <c r="B3" s="169"/>
      <c r="C3" s="169"/>
      <c r="D3" s="169"/>
      <c r="E3" s="169"/>
      <c r="F3" s="169"/>
      <c r="G3" s="169"/>
      <c r="H3" s="169"/>
    </row>
    <row r="4" spans="1:11" ht="26.25">
      <c r="A4" s="170" t="s">
        <v>78</v>
      </c>
      <c r="B4" s="170"/>
      <c r="C4" s="170"/>
      <c r="D4" s="170"/>
      <c r="E4" s="170"/>
      <c r="F4" s="170"/>
      <c r="G4" s="170"/>
      <c r="H4" s="170"/>
    </row>
    <row r="5" spans="1:11" ht="19.5">
      <c r="A5" s="171" t="s">
        <v>16</v>
      </c>
      <c r="B5" s="171"/>
      <c r="C5" s="171"/>
      <c r="D5" s="171"/>
      <c r="E5" s="171"/>
      <c r="F5" s="171"/>
      <c r="G5" s="171"/>
      <c r="H5" s="171"/>
    </row>
    <row r="6" spans="1:11" ht="19.5">
      <c r="A6" s="167" t="s">
        <v>79</v>
      </c>
      <c r="B6" s="167"/>
      <c r="C6" s="167"/>
      <c r="D6" s="167"/>
      <c r="E6" s="167"/>
      <c r="F6" s="167"/>
      <c r="G6" s="167"/>
      <c r="H6" s="167"/>
    </row>
    <row r="7" spans="1:11" ht="19.5" thickBot="1">
      <c r="A7" s="2"/>
    </row>
    <row r="8" spans="1:11" ht="20.25" thickBot="1">
      <c r="A8" s="164" t="s">
        <v>18</v>
      </c>
      <c r="B8" s="165"/>
      <c r="C8" s="165"/>
      <c r="D8" s="165"/>
      <c r="E8" s="165"/>
      <c r="F8" s="165"/>
      <c r="G8" s="165"/>
      <c r="H8" s="166"/>
    </row>
    <row r="9" spans="1:11" s="3" customFormat="1" ht="20.25" thickBot="1">
      <c r="A9" s="4" t="s">
        <v>0</v>
      </c>
      <c r="B9" s="5" t="s">
        <v>8</v>
      </c>
      <c r="C9" s="5" t="s">
        <v>15</v>
      </c>
      <c r="D9" s="4" t="s">
        <v>1</v>
      </c>
      <c r="E9" s="4" t="s">
        <v>2</v>
      </c>
      <c r="F9" s="13" t="s">
        <v>3</v>
      </c>
      <c r="G9" s="12" t="s">
        <v>4</v>
      </c>
      <c r="H9" s="14" t="s">
        <v>5</v>
      </c>
      <c r="I9" s="1"/>
      <c r="K9" s="43" t="s">
        <v>17</v>
      </c>
    </row>
    <row r="10" spans="1:11" ht="20.25" thickBot="1">
      <c r="A10" s="31"/>
      <c r="B10" s="32"/>
      <c r="C10" s="33"/>
      <c r="D10" s="34"/>
      <c r="E10" s="35"/>
      <c r="F10" s="36"/>
      <c r="G10" s="37">
        <f t="shared" ref="G10:G12" si="0">SUM(E10:F10)</f>
        <v>0</v>
      </c>
      <c r="H10" s="38">
        <f t="shared" ref="H10:H12" si="1">SUM(G10-D10)</f>
        <v>0</v>
      </c>
      <c r="I10" s="47" t="s">
        <v>11</v>
      </c>
      <c r="K10" s="16">
        <f t="shared" ref="K10:K14" si="2">(F10-D10*0.5)</f>
        <v>0</v>
      </c>
    </row>
    <row r="11" spans="1:11" ht="20.25" thickBot="1">
      <c r="A11" s="31"/>
      <c r="B11" s="32"/>
      <c r="C11" s="33"/>
      <c r="D11" s="34"/>
      <c r="E11" s="35"/>
      <c r="F11" s="36"/>
      <c r="G11" s="37">
        <f t="shared" si="0"/>
        <v>0</v>
      </c>
      <c r="H11" s="38">
        <f t="shared" si="1"/>
        <v>0</v>
      </c>
      <c r="I11" s="47" t="s">
        <v>12</v>
      </c>
      <c r="K11" s="16">
        <f t="shared" si="2"/>
        <v>0</v>
      </c>
    </row>
    <row r="12" spans="1:11" ht="19.5">
      <c r="A12" s="31"/>
      <c r="B12" s="32"/>
      <c r="C12" s="33"/>
      <c r="D12" s="34"/>
      <c r="E12" s="35"/>
      <c r="F12" s="36"/>
      <c r="G12" s="37">
        <f t="shared" si="0"/>
        <v>0</v>
      </c>
      <c r="H12" s="38">
        <f t="shared" si="1"/>
        <v>0</v>
      </c>
      <c r="K12" s="16">
        <f t="shared" si="2"/>
        <v>0</v>
      </c>
    </row>
    <row r="13" spans="1:11" ht="20.25" thickBot="1">
      <c r="A13" s="31"/>
      <c r="B13" s="32"/>
      <c r="C13" s="33"/>
      <c r="D13" s="34"/>
      <c r="E13" s="35"/>
      <c r="F13" s="36"/>
      <c r="G13" s="37">
        <f>SUM(E13:F13)</f>
        <v>0</v>
      </c>
      <c r="H13" s="38">
        <f>SUM(G13-D13)</f>
        <v>0</v>
      </c>
      <c r="K13" s="16">
        <f t="shared" si="2"/>
        <v>0</v>
      </c>
    </row>
    <row r="14" spans="1:11" ht="20.25" thickBot="1">
      <c r="A14" s="31"/>
      <c r="B14" s="32"/>
      <c r="C14" s="33"/>
      <c r="D14" s="34"/>
      <c r="E14" s="35"/>
      <c r="F14" s="36"/>
      <c r="G14" s="37">
        <f t="shared" ref="G14" si="3">SUM(E14:F14)</f>
        <v>0</v>
      </c>
      <c r="H14" s="38">
        <f t="shared" ref="H14" si="4">SUM(G14-D14)</f>
        <v>0</v>
      </c>
      <c r="I14" s="48" t="s">
        <v>13</v>
      </c>
      <c r="K14" s="16">
        <f t="shared" si="2"/>
        <v>0</v>
      </c>
    </row>
    <row r="15" spans="1:11">
      <c r="B15" s="1"/>
      <c r="C15" s="1"/>
      <c r="D15" s="1"/>
      <c r="E15" s="1"/>
      <c r="F15" s="1"/>
      <c r="G15" s="1"/>
      <c r="H15" s="1"/>
      <c r="K15" s="1"/>
    </row>
    <row r="16" spans="1:11">
      <c r="B16" s="1"/>
      <c r="C16" s="1"/>
      <c r="D16" s="1"/>
      <c r="E16" s="1"/>
      <c r="F16" s="1"/>
      <c r="G16" s="1"/>
      <c r="H16" s="1"/>
      <c r="K16" s="1"/>
    </row>
    <row r="17" spans="1:11">
      <c r="B17" s="1"/>
      <c r="C17" s="1"/>
      <c r="D17" s="1"/>
      <c r="E17" s="1"/>
      <c r="F17" s="1"/>
      <c r="G17" s="1"/>
      <c r="H17" s="1"/>
      <c r="K17" s="1"/>
    </row>
    <row r="18" spans="1:11">
      <c r="B18" s="1"/>
      <c r="C18" s="1"/>
      <c r="D18" s="1"/>
      <c r="E18" s="1"/>
      <c r="F18" s="1"/>
      <c r="G18" s="1"/>
      <c r="H18" s="1"/>
      <c r="K18" s="1"/>
    </row>
    <row r="19" spans="1:11">
      <c r="B19" s="1"/>
      <c r="C19" s="1"/>
      <c r="D19" s="1"/>
      <c r="E19" s="1"/>
      <c r="F19" s="1"/>
      <c r="G19" s="1"/>
      <c r="H19" s="1"/>
    </row>
    <row r="20" spans="1:11" ht="20.25" hidden="1" thickBot="1">
      <c r="A20" s="164" t="s">
        <v>19</v>
      </c>
      <c r="B20" s="165"/>
      <c r="C20" s="165"/>
      <c r="D20" s="165"/>
      <c r="E20" s="165"/>
      <c r="F20" s="165"/>
      <c r="G20" s="165"/>
      <c r="H20" s="166"/>
    </row>
    <row r="21" spans="1:11" ht="20.25" hidden="1" thickBot="1">
      <c r="A21" s="4" t="s">
        <v>6</v>
      </c>
      <c r="B21" s="5" t="s">
        <v>8</v>
      </c>
      <c r="C21" s="5" t="s">
        <v>15</v>
      </c>
      <c r="D21" s="4" t="s">
        <v>1</v>
      </c>
      <c r="E21" s="4" t="s">
        <v>2</v>
      </c>
      <c r="F21" s="13" t="s">
        <v>3</v>
      </c>
      <c r="G21" s="12" t="s">
        <v>4</v>
      </c>
      <c r="H21" s="14" t="s">
        <v>5</v>
      </c>
      <c r="K21" s="43" t="s">
        <v>17</v>
      </c>
    </row>
    <row r="22" spans="1:11" ht="20.25" hidden="1" thickBot="1">
      <c r="A22" s="31"/>
      <c r="B22" s="32"/>
      <c r="C22" s="33"/>
      <c r="D22" s="34"/>
      <c r="E22" s="35"/>
      <c r="F22" s="36"/>
      <c r="G22" s="37">
        <f t="shared" ref="G22:G24" si="5">SUM(E22:F22)</f>
        <v>0</v>
      </c>
      <c r="H22" s="38">
        <f t="shared" ref="H22:H24" si="6">SUM(G22-D22)</f>
        <v>0</v>
      </c>
      <c r="I22" s="17" t="s">
        <v>11</v>
      </c>
      <c r="K22" s="16">
        <f t="shared" ref="K22:K28" si="7">(F22-D22*0.5)</f>
        <v>0</v>
      </c>
    </row>
    <row r="23" spans="1:11" ht="20.25" hidden="1" thickBot="1">
      <c r="A23" s="31"/>
      <c r="B23" s="32"/>
      <c r="C23" s="33"/>
      <c r="D23" s="34"/>
      <c r="E23" s="35"/>
      <c r="F23" s="36"/>
      <c r="G23" s="37">
        <f t="shared" si="5"/>
        <v>0</v>
      </c>
      <c r="H23" s="38">
        <f t="shared" si="6"/>
        <v>0</v>
      </c>
      <c r="I23" s="17" t="s">
        <v>12</v>
      </c>
      <c r="K23" s="16">
        <f t="shared" si="7"/>
        <v>0</v>
      </c>
    </row>
    <row r="24" spans="1:11" ht="20.25" hidden="1" thickBot="1">
      <c r="A24" s="31"/>
      <c r="B24" s="32"/>
      <c r="C24" s="33"/>
      <c r="D24" s="34"/>
      <c r="E24" s="35"/>
      <c r="F24" s="36"/>
      <c r="G24" s="37">
        <f t="shared" si="5"/>
        <v>0</v>
      </c>
      <c r="H24" s="38">
        <f t="shared" si="6"/>
        <v>0</v>
      </c>
      <c r="I24" s="21" t="s">
        <v>13</v>
      </c>
      <c r="K24" s="16">
        <f t="shared" si="7"/>
        <v>0</v>
      </c>
    </row>
    <row r="25" spans="1:11" ht="19.5" hidden="1">
      <c r="A25" s="31"/>
      <c r="B25" s="32"/>
      <c r="C25" s="33"/>
      <c r="D25" s="34"/>
      <c r="E25" s="35"/>
      <c r="F25" s="36"/>
      <c r="G25" s="37">
        <f t="shared" ref="G25" si="8">SUM(E25:F25)</f>
        <v>0</v>
      </c>
      <c r="H25" s="38">
        <f t="shared" ref="H25" si="9">SUM(G25-D25)</f>
        <v>0</v>
      </c>
      <c r="K25" s="16">
        <f t="shared" si="7"/>
        <v>0</v>
      </c>
    </row>
    <row r="26" spans="1:11" ht="19.5" hidden="1">
      <c r="A26" s="31"/>
      <c r="B26" s="32"/>
      <c r="C26" s="33"/>
      <c r="D26" s="34"/>
      <c r="E26" s="35"/>
      <c r="F26" s="36"/>
      <c r="G26" s="37">
        <f t="shared" ref="G26:G28" si="10">SUM(E26:F26)</f>
        <v>0</v>
      </c>
      <c r="H26" s="38">
        <f t="shared" ref="H26:H28" si="11">SUM(G26-D26)</f>
        <v>0</v>
      </c>
      <c r="K26" s="16">
        <f t="shared" si="7"/>
        <v>0</v>
      </c>
    </row>
    <row r="27" spans="1:11" ht="19.5" hidden="1">
      <c r="A27" s="31"/>
      <c r="B27" s="32"/>
      <c r="C27" s="33"/>
      <c r="D27" s="34"/>
      <c r="E27" s="35"/>
      <c r="F27" s="36"/>
      <c r="G27" s="37">
        <f t="shared" si="10"/>
        <v>0</v>
      </c>
      <c r="H27" s="38">
        <f t="shared" si="11"/>
        <v>0</v>
      </c>
      <c r="K27" s="16">
        <f t="shared" si="7"/>
        <v>0</v>
      </c>
    </row>
    <row r="28" spans="1:11" ht="19.5" hidden="1">
      <c r="A28" s="31"/>
      <c r="B28" s="32"/>
      <c r="C28" s="33"/>
      <c r="D28" s="34"/>
      <c r="E28" s="35"/>
      <c r="F28" s="36"/>
      <c r="G28" s="37">
        <f t="shared" si="10"/>
        <v>0</v>
      </c>
      <c r="H28" s="38">
        <f t="shared" si="11"/>
        <v>0</v>
      </c>
      <c r="K28" s="16">
        <f t="shared" si="7"/>
        <v>0</v>
      </c>
    </row>
    <row r="29" spans="1:11" hidden="1"/>
    <row r="30" spans="1:11" hidden="1"/>
  </sheetData>
  <sortState xmlns:xlrd2="http://schemas.microsoft.com/office/spreadsheetml/2017/richdata2" ref="A10:H14">
    <sortCondition ref="G10:G14"/>
    <sortCondition ref="F10:F14"/>
    <sortCondition ref="E10:E14"/>
  </sortState>
  <mergeCells count="8">
    <mergeCell ref="A20:H20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41"/>
  <sheetViews>
    <sheetView tabSelected="1" zoomScale="70" zoomScaleNormal="70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6" bestFit="1" customWidth="1"/>
    <col min="3" max="3" width="12" style="6" bestFit="1" customWidth="1"/>
    <col min="4" max="8" width="6.7109375" style="2" customWidth="1"/>
    <col min="9" max="9" width="10.85546875" style="1" bestFit="1" customWidth="1"/>
    <col min="10" max="10" width="11.42578125" style="1"/>
    <col min="11" max="11" width="11.42578125" style="7"/>
    <col min="12" max="12" width="3.7109375" style="1" customWidth="1"/>
    <col min="13" max="13" width="28.7109375" style="1" bestFit="1" customWidth="1"/>
    <col min="14" max="16384" width="11.42578125" style="1"/>
  </cols>
  <sheetData>
    <row r="1" spans="1:11" ht="30.75">
      <c r="A1" s="168" t="str">
        <f>JUV!A1</f>
        <v>CARILO</v>
      </c>
      <c r="B1" s="168"/>
      <c r="C1" s="168"/>
      <c r="D1" s="168"/>
      <c r="E1" s="168"/>
      <c r="F1" s="168"/>
      <c r="G1" s="168"/>
      <c r="H1" s="168"/>
    </row>
    <row r="2" spans="1:11" ht="23.25">
      <c r="A2" s="174" t="str">
        <f>JUV!A2</f>
        <v>GOLF</v>
      </c>
      <c r="B2" s="174"/>
      <c r="C2" s="174"/>
      <c r="D2" s="174"/>
      <c r="E2" s="174"/>
      <c r="F2" s="174"/>
      <c r="G2" s="174"/>
      <c r="H2" s="174"/>
    </row>
    <row r="3" spans="1:11" ht="19.5">
      <c r="A3" s="169" t="s">
        <v>7</v>
      </c>
      <c r="B3" s="169"/>
      <c r="C3" s="169"/>
      <c r="D3" s="169"/>
      <c r="E3" s="169"/>
      <c r="F3" s="169"/>
      <c r="G3" s="169"/>
      <c r="H3" s="169"/>
    </row>
    <row r="4" spans="1:11" ht="26.25">
      <c r="A4" s="170" t="str">
        <f>JUV!A4</f>
        <v>6° FECHA DEL RANKING</v>
      </c>
      <c r="B4" s="170"/>
      <c r="C4" s="170"/>
      <c r="D4" s="170"/>
      <c r="E4" s="170"/>
      <c r="F4" s="170"/>
      <c r="G4" s="170"/>
      <c r="H4" s="170"/>
    </row>
    <row r="5" spans="1:11" ht="19.5">
      <c r="A5" s="171" t="str">
        <f>JUV!A5</f>
        <v>DOS VUELTAS DE 9 HOYOS MEDAL PLAY</v>
      </c>
      <c r="B5" s="171"/>
      <c r="C5" s="171"/>
      <c r="D5" s="171"/>
      <c r="E5" s="171"/>
      <c r="F5" s="171"/>
      <c r="G5" s="171"/>
      <c r="H5" s="171"/>
    </row>
    <row r="6" spans="1:11" ht="19.5">
      <c r="A6" s="167" t="str">
        <f>JUV!A6</f>
        <v>DOMINGO 09 DE JUNIO DE 2024</v>
      </c>
      <c r="B6" s="167"/>
      <c r="C6" s="167"/>
      <c r="D6" s="167"/>
      <c r="E6" s="167"/>
      <c r="F6" s="167"/>
      <c r="G6" s="167"/>
      <c r="H6" s="167"/>
    </row>
    <row r="7" spans="1:11" ht="19.5" thickBot="1">
      <c r="A7" s="2"/>
    </row>
    <row r="8" spans="1:11" ht="20.25" thickBot="1">
      <c r="A8" s="164" t="s">
        <v>80</v>
      </c>
      <c r="B8" s="173"/>
      <c r="C8" s="173"/>
      <c r="D8" s="165"/>
      <c r="E8" s="165"/>
      <c r="F8" s="165"/>
      <c r="G8" s="165"/>
      <c r="H8" s="166"/>
    </row>
    <row r="9" spans="1:11" s="3" customFormat="1" ht="20.25" thickBot="1">
      <c r="A9" s="66" t="s">
        <v>0</v>
      </c>
      <c r="B9" s="67" t="s">
        <v>8</v>
      </c>
      <c r="C9" s="68" t="s">
        <v>15</v>
      </c>
      <c r="D9" s="14" t="s">
        <v>1</v>
      </c>
      <c r="E9" s="4" t="s">
        <v>2</v>
      </c>
      <c r="F9" s="13" t="s">
        <v>3</v>
      </c>
      <c r="G9" s="12" t="s">
        <v>4</v>
      </c>
      <c r="H9" s="14" t="s">
        <v>5</v>
      </c>
      <c r="I9" s="39"/>
      <c r="K9" s="43" t="s">
        <v>17</v>
      </c>
    </row>
    <row r="10" spans="1:11" ht="20.25" thickBot="1">
      <c r="A10" s="158" t="s">
        <v>50</v>
      </c>
      <c r="B10" s="73" t="s">
        <v>71</v>
      </c>
      <c r="C10" s="69">
        <v>38833</v>
      </c>
      <c r="D10" s="55">
        <v>0</v>
      </c>
      <c r="E10" s="35">
        <v>34</v>
      </c>
      <c r="F10" s="36">
        <v>40</v>
      </c>
      <c r="G10" s="152">
        <f t="shared" ref="G10:G28" si="0">SUM(E10:F10)</f>
        <v>74</v>
      </c>
      <c r="H10" s="38">
        <f t="shared" ref="H10:H28" si="1">SUM(G10-D10)</f>
        <v>74</v>
      </c>
      <c r="I10" s="17" t="s">
        <v>11</v>
      </c>
      <c r="K10" s="16">
        <f t="shared" ref="K10:K28" si="2">(F10-D10*0.5)</f>
        <v>40</v>
      </c>
    </row>
    <row r="11" spans="1:11" ht="20.25" thickBot="1">
      <c r="A11" s="72" t="s">
        <v>52</v>
      </c>
      <c r="B11" s="74" t="s">
        <v>22</v>
      </c>
      <c r="C11" s="70">
        <v>38922</v>
      </c>
      <c r="D11" s="55">
        <v>-1</v>
      </c>
      <c r="E11" s="35">
        <v>40</v>
      </c>
      <c r="F11" s="159">
        <v>36</v>
      </c>
      <c r="G11" s="152">
        <f t="shared" si="0"/>
        <v>76</v>
      </c>
      <c r="H11" s="38">
        <f t="shared" si="1"/>
        <v>77</v>
      </c>
      <c r="I11" s="17" t="s">
        <v>12</v>
      </c>
      <c r="K11" s="16">
        <f t="shared" si="2"/>
        <v>36.5</v>
      </c>
    </row>
    <row r="12" spans="1:11" ht="19.5">
      <c r="A12" s="72" t="s">
        <v>85</v>
      </c>
      <c r="B12" s="74" t="s">
        <v>70</v>
      </c>
      <c r="C12" s="70">
        <v>38884</v>
      </c>
      <c r="D12" s="55">
        <v>-1</v>
      </c>
      <c r="E12" s="35">
        <v>38</v>
      </c>
      <c r="F12" s="159">
        <v>38</v>
      </c>
      <c r="G12" s="37">
        <f t="shared" si="0"/>
        <v>76</v>
      </c>
      <c r="H12" s="38">
        <f t="shared" si="1"/>
        <v>77</v>
      </c>
      <c r="K12" s="16">
        <f t="shared" si="2"/>
        <v>38.5</v>
      </c>
    </row>
    <row r="13" spans="1:11" ht="19.5">
      <c r="A13" s="72" t="s">
        <v>49</v>
      </c>
      <c r="B13" s="74" t="s">
        <v>72</v>
      </c>
      <c r="C13" s="70">
        <v>39044</v>
      </c>
      <c r="D13" s="55">
        <v>1</v>
      </c>
      <c r="E13" s="35">
        <v>40</v>
      </c>
      <c r="F13" s="36">
        <v>37</v>
      </c>
      <c r="G13" s="37">
        <f t="shared" si="0"/>
        <v>77</v>
      </c>
      <c r="H13" s="38">
        <f t="shared" si="1"/>
        <v>76</v>
      </c>
      <c r="K13" s="16">
        <f t="shared" si="2"/>
        <v>36.5</v>
      </c>
    </row>
    <row r="14" spans="1:11" ht="19.5">
      <c r="A14" s="72" t="s">
        <v>44</v>
      </c>
      <c r="B14" s="74" t="s">
        <v>74</v>
      </c>
      <c r="C14" s="70">
        <v>39699</v>
      </c>
      <c r="D14" s="55">
        <v>6</v>
      </c>
      <c r="E14" s="35">
        <v>40</v>
      </c>
      <c r="F14" s="36">
        <v>39</v>
      </c>
      <c r="G14" s="37">
        <f t="shared" si="0"/>
        <v>79</v>
      </c>
      <c r="H14" s="38">
        <f t="shared" si="1"/>
        <v>73</v>
      </c>
      <c r="K14" s="16">
        <f t="shared" si="2"/>
        <v>36</v>
      </c>
    </row>
    <row r="15" spans="1:11" ht="19.5">
      <c r="A15" s="72" t="s">
        <v>42</v>
      </c>
      <c r="B15" s="74" t="s">
        <v>74</v>
      </c>
      <c r="C15" s="70">
        <v>39791</v>
      </c>
      <c r="D15" s="55">
        <v>7</v>
      </c>
      <c r="E15" s="35">
        <v>38</v>
      </c>
      <c r="F15" s="36">
        <v>41</v>
      </c>
      <c r="G15" s="37">
        <f t="shared" si="0"/>
        <v>79</v>
      </c>
      <c r="H15" s="38">
        <f t="shared" si="1"/>
        <v>72</v>
      </c>
      <c r="K15" s="16">
        <f t="shared" si="2"/>
        <v>37.5</v>
      </c>
    </row>
    <row r="16" spans="1:11" ht="19.5">
      <c r="A16" s="72" t="s">
        <v>46</v>
      </c>
      <c r="B16" s="74" t="s">
        <v>71</v>
      </c>
      <c r="C16" s="70">
        <v>38848</v>
      </c>
      <c r="D16" s="55">
        <v>3</v>
      </c>
      <c r="E16" s="35">
        <v>37</v>
      </c>
      <c r="F16" s="36">
        <v>43</v>
      </c>
      <c r="G16" s="37">
        <f t="shared" si="0"/>
        <v>80</v>
      </c>
      <c r="H16" s="38">
        <f t="shared" si="1"/>
        <v>77</v>
      </c>
      <c r="K16" s="16">
        <f t="shared" si="2"/>
        <v>41.5</v>
      </c>
    </row>
    <row r="17" spans="1:11" ht="19.5">
      <c r="A17" s="72" t="s">
        <v>48</v>
      </c>
      <c r="B17" s="74" t="s">
        <v>71</v>
      </c>
      <c r="C17" s="70">
        <v>39770</v>
      </c>
      <c r="D17" s="55">
        <v>4</v>
      </c>
      <c r="E17" s="35">
        <v>42</v>
      </c>
      <c r="F17" s="36">
        <v>39</v>
      </c>
      <c r="G17" s="37">
        <f t="shared" si="0"/>
        <v>81</v>
      </c>
      <c r="H17" s="38">
        <f t="shared" si="1"/>
        <v>77</v>
      </c>
      <c r="K17" s="16">
        <f t="shared" si="2"/>
        <v>37</v>
      </c>
    </row>
    <row r="18" spans="1:11" ht="19.5">
      <c r="A18" s="72" t="s">
        <v>51</v>
      </c>
      <c r="B18" s="74" t="s">
        <v>69</v>
      </c>
      <c r="C18" s="70">
        <v>39105</v>
      </c>
      <c r="D18" s="55">
        <v>-2</v>
      </c>
      <c r="E18" s="35">
        <v>41</v>
      </c>
      <c r="F18" s="36">
        <v>40</v>
      </c>
      <c r="G18" s="37">
        <f t="shared" si="0"/>
        <v>81</v>
      </c>
      <c r="H18" s="38">
        <f t="shared" si="1"/>
        <v>83</v>
      </c>
      <c r="K18" s="16">
        <f t="shared" si="2"/>
        <v>41</v>
      </c>
    </row>
    <row r="19" spans="1:11" ht="20.25" thickBot="1">
      <c r="A19" s="72" t="s">
        <v>43</v>
      </c>
      <c r="B19" s="74" t="s">
        <v>70</v>
      </c>
      <c r="C19" s="70">
        <v>39689</v>
      </c>
      <c r="D19" s="55">
        <v>7</v>
      </c>
      <c r="E19" s="35">
        <v>41</v>
      </c>
      <c r="F19" s="36">
        <v>43</v>
      </c>
      <c r="G19" s="37">
        <f t="shared" si="0"/>
        <v>84</v>
      </c>
      <c r="H19" s="38">
        <f t="shared" si="1"/>
        <v>77</v>
      </c>
      <c r="K19" s="16">
        <f t="shared" si="2"/>
        <v>39.5</v>
      </c>
    </row>
    <row r="20" spans="1:11" ht="20.25" thickBot="1">
      <c r="A20" s="72" t="s">
        <v>39</v>
      </c>
      <c r="B20" s="74" t="s">
        <v>24</v>
      </c>
      <c r="C20" s="70">
        <v>39381</v>
      </c>
      <c r="D20" s="55">
        <v>17</v>
      </c>
      <c r="E20" s="35">
        <v>41</v>
      </c>
      <c r="F20" s="36">
        <v>43</v>
      </c>
      <c r="G20" s="37">
        <f t="shared" si="0"/>
        <v>84</v>
      </c>
      <c r="H20" s="38">
        <f t="shared" si="1"/>
        <v>67</v>
      </c>
      <c r="I20" s="21" t="s">
        <v>14</v>
      </c>
      <c r="K20" s="16">
        <f t="shared" si="2"/>
        <v>34.5</v>
      </c>
    </row>
    <row r="21" spans="1:11" ht="19.5">
      <c r="A21" s="71" t="s">
        <v>82</v>
      </c>
      <c r="B21" s="74" t="s">
        <v>69</v>
      </c>
      <c r="C21" s="70">
        <v>37278</v>
      </c>
      <c r="D21" s="55">
        <v>7</v>
      </c>
      <c r="E21" s="35">
        <v>37</v>
      </c>
      <c r="F21" s="36">
        <v>48</v>
      </c>
      <c r="G21" s="37">
        <f t="shared" si="0"/>
        <v>85</v>
      </c>
      <c r="H21" s="38">
        <f t="shared" si="1"/>
        <v>78</v>
      </c>
      <c r="K21" s="16">
        <f t="shared" si="2"/>
        <v>44.5</v>
      </c>
    </row>
    <row r="22" spans="1:11" ht="19.5">
      <c r="A22" s="71" t="s">
        <v>40</v>
      </c>
      <c r="B22" s="74" t="s">
        <v>69</v>
      </c>
      <c r="C22" s="70">
        <v>38291</v>
      </c>
      <c r="D22" s="55">
        <v>8</v>
      </c>
      <c r="E22" s="35">
        <v>42</v>
      </c>
      <c r="F22" s="36">
        <v>45</v>
      </c>
      <c r="G22" s="37">
        <f t="shared" si="0"/>
        <v>87</v>
      </c>
      <c r="H22" s="38">
        <f t="shared" si="1"/>
        <v>79</v>
      </c>
      <c r="K22" s="16">
        <f t="shared" si="2"/>
        <v>41</v>
      </c>
    </row>
    <row r="23" spans="1:11" ht="19.5">
      <c r="A23" s="72" t="s">
        <v>41</v>
      </c>
      <c r="B23" s="74" t="s">
        <v>71</v>
      </c>
      <c r="C23" s="70">
        <v>39755</v>
      </c>
      <c r="D23" s="55">
        <v>8</v>
      </c>
      <c r="E23" s="35">
        <v>46</v>
      </c>
      <c r="F23" s="36">
        <v>45</v>
      </c>
      <c r="G23" s="37">
        <f t="shared" si="0"/>
        <v>91</v>
      </c>
      <c r="H23" s="38">
        <f t="shared" si="1"/>
        <v>83</v>
      </c>
      <c r="K23" s="16">
        <f t="shared" si="2"/>
        <v>41</v>
      </c>
    </row>
    <row r="24" spans="1:11" ht="19.5">
      <c r="A24" s="72" t="s">
        <v>23</v>
      </c>
      <c r="B24" s="74" t="s">
        <v>22</v>
      </c>
      <c r="C24" s="70">
        <v>39281</v>
      </c>
      <c r="D24" s="55">
        <v>8</v>
      </c>
      <c r="E24" s="35">
        <v>42</v>
      </c>
      <c r="F24" s="36">
        <v>49</v>
      </c>
      <c r="G24" s="37">
        <f t="shared" si="0"/>
        <v>91</v>
      </c>
      <c r="H24" s="38">
        <f t="shared" si="1"/>
        <v>83</v>
      </c>
      <c r="K24" s="16">
        <f t="shared" si="2"/>
        <v>45</v>
      </c>
    </row>
    <row r="25" spans="1:11" ht="20.25" thickBot="1">
      <c r="A25" s="72" t="s">
        <v>25</v>
      </c>
      <c r="B25" s="74" t="s">
        <v>24</v>
      </c>
      <c r="C25" s="70">
        <v>39442</v>
      </c>
      <c r="D25" s="55">
        <v>23</v>
      </c>
      <c r="E25" s="35">
        <v>46</v>
      </c>
      <c r="F25" s="36">
        <v>48</v>
      </c>
      <c r="G25" s="37">
        <f t="shared" si="0"/>
        <v>94</v>
      </c>
      <c r="H25" s="38">
        <f t="shared" si="1"/>
        <v>71</v>
      </c>
      <c r="K25" s="16">
        <f t="shared" si="2"/>
        <v>36.5</v>
      </c>
    </row>
    <row r="26" spans="1:11" ht="20.25" thickBot="1">
      <c r="A26" s="71" t="s">
        <v>38</v>
      </c>
      <c r="B26" s="74" t="s">
        <v>70</v>
      </c>
      <c r="C26" s="70">
        <v>38531</v>
      </c>
      <c r="D26" s="55">
        <v>35</v>
      </c>
      <c r="E26" s="35">
        <v>49</v>
      </c>
      <c r="F26" s="36">
        <v>51</v>
      </c>
      <c r="G26" s="37">
        <f t="shared" si="0"/>
        <v>100</v>
      </c>
      <c r="H26" s="38">
        <f t="shared" si="1"/>
        <v>65</v>
      </c>
      <c r="I26" s="21" t="s">
        <v>13</v>
      </c>
      <c r="K26" s="16">
        <f t="shared" si="2"/>
        <v>33.5</v>
      </c>
    </row>
    <row r="27" spans="1:11" ht="19.5">
      <c r="A27" s="72" t="s">
        <v>87</v>
      </c>
      <c r="B27" s="74" t="s">
        <v>24</v>
      </c>
      <c r="C27" s="70">
        <v>39795</v>
      </c>
      <c r="D27" s="55">
        <v>33</v>
      </c>
      <c r="E27" s="35">
        <v>50</v>
      </c>
      <c r="F27" s="36">
        <v>57</v>
      </c>
      <c r="G27" s="37">
        <f t="shared" si="0"/>
        <v>107</v>
      </c>
      <c r="H27" s="38">
        <f t="shared" si="1"/>
        <v>74</v>
      </c>
      <c r="K27" s="16">
        <f t="shared" si="2"/>
        <v>40.5</v>
      </c>
    </row>
    <row r="28" spans="1:11" ht="19.5">
      <c r="A28" s="72" t="s">
        <v>86</v>
      </c>
      <c r="B28" s="74" t="s">
        <v>24</v>
      </c>
      <c r="C28" s="70">
        <v>39641</v>
      </c>
      <c r="D28" s="55">
        <v>20</v>
      </c>
      <c r="E28" s="35">
        <v>54</v>
      </c>
      <c r="F28" s="36">
        <v>56</v>
      </c>
      <c r="G28" s="37">
        <f t="shared" si="0"/>
        <v>110</v>
      </c>
      <c r="H28" s="38">
        <f t="shared" si="1"/>
        <v>90</v>
      </c>
      <c r="K28" s="16">
        <f t="shared" si="2"/>
        <v>46</v>
      </c>
    </row>
    <row r="29" spans="1:11" ht="19.5">
      <c r="A29" s="146" t="s">
        <v>83</v>
      </c>
      <c r="B29" s="74" t="s">
        <v>84</v>
      </c>
      <c r="C29" s="70">
        <v>38629</v>
      </c>
      <c r="D29" s="55">
        <v>12</v>
      </c>
      <c r="E29" s="142" t="s">
        <v>9</v>
      </c>
      <c r="F29" s="143" t="s">
        <v>9</v>
      </c>
      <c r="G29" s="144" t="s">
        <v>9</v>
      </c>
      <c r="H29" s="145" t="s">
        <v>9</v>
      </c>
      <c r="K29" s="1"/>
    </row>
    <row r="30" spans="1:11" ht="19.5">
      <c r="A30" s="146" t="s">
        <v>47</v>
      </c>
      <c r="B30" s="74" t="s">
        <v>71</v>
      </c>
      <c r="C30" s="70">
        <v>39205</v>
      </c>
      <c r="D30" s="55">
        <v>4</v>
      </c>
      <c r="E30" s="142" t="s">
        <v>9</v>
      </c>
      <c r="F30" s="143" t="s">
        <v>9</v>
      </c>
      <c r="G30" s="144" t="s">
        <v>9</v>
      </c>
      <c r="H30" s="145" t="s">
        <v>9</v>
      </c>
      <c r="K30" s="1"/>
    </row>
    <row r="31" spans="1:11" ht="20.25" thickBot="1">
      <c r="A31" s="54" t="s">
        <v>45</v>
      </c>
      <c r="B31" s="75" t="s">
        <v>73</v>
      </c>
      <c r="C31" s="57">
        <v>39213</v>
      </c>
      <c r="D31" s="56">
        <v>5</v>
      </c>
      <c r="E31" s="49" t="s">
        <v>5</v>
      </c>
      <c r="F31" s="50" t="s">
        <v>108</v>
      </c>
      <c r="G31" s="51" t="s">
        <v>109</v>
      </c>
      <c r="H31" s="151" t="s">
        <v>9</v>
      </c>
      <c r="K31" s="1"/>
    </row>
    <row r="32" spans="1:11" ht="19.5" thickBot="1"/>
    <row r="33" spans="1:11" ht="20.25" thickBot="1">
      <c r="A33" s="164" t="s">
        <v>88</v>
      </c>
      <c r="B33" s="165"/>
      <c r="C33" s="165"/>
      <c r="D33" s="165"/>
      <c r="E33" s="165"/>
      <c r="F33" s="165"/>
      <c r="G33" s="165"/>
      <c r="H33" s="166"/>
    </row>
    <row r="34" spans="1:11" ht="20.25" thickBot="1">
      <c r="A34" s="4" t="s">
        <v>6</v>
      </c>
      <c r="B34" s="5" t="s">
        <v>8</v>
      </c>
      <c r="C34" s="5" t="s">
        <v>15</v>
      </c>
      <c r="D34" s="4" t="s">
        <v>1</v>
      </c>
      <c r="E34" s="4" t="s">
        <v>2</v>
      </c>
      <c r="F34" s="13" t="s">
        <v>3</v>
      </c>
      <c r="G34" s="12" t="s">
        <v>4</v>
      </c>
      <c r="H34" s="14" t="s">
        <v>5</v>
      </c>
      <c r="I34" s="46"/>
      <c r="K34" s="43" t="s">
        <v>17</v>
      </c>
    </row>
    <row r="35" spans="1:11" ht="20.25" thickBot="1">
      <c r="A35" s="62" t="s">
        <v>56</v>
      </c>
      <c r="B35" s="74" t="s">
        <v>22</v>
      </c>
      <c r="C35" s="70">
        <v>38873</v>
      </c>
      <c r="D35" s="55">
        <v>1</v>
      </c>
      <c r="E35" s="63">
        <v>37</v>
      </c>
      <c r="F35" s="64">
        <v>35</v>
      </c>
      <c r="G35" s="162">
        <f t="shared" ref="G35:G40" si="3">SUM(E35:F35)</f>
        <v>72</v>
      </c>
      <c r="H35" s="65">
        <f t="shared" ref="H35:H40" si="4">SUM(G35-D35)</f>
        <v>71</v>
      </c>
      <c r="I35" s="17" t="s">
        <v>11</v>
      </c>
      <c r="K35" s="16">
        <f t="shared" ref="K35:K40" si="5">(F35-D35*0.5)</f>
        <v>34.5</v>
      </c>
    </row>
    <row r="36" spans="1:11" ht="20.25" thickBot="1">
      <c r="A36" s="53" t="s">
        <v>54</v>
      </c>
      <c r="B36" s="74" t="s">
        <v>71</v>
      </c>
      <c r="C36" s="70">
        <v>38821</v>
      </c>
      <c r="D36" s="55">
        <v>1</v>
      </c>
      <c r="E36" s="35">
        <v>39</v>
      </c>
      <c r="F36" s="36">
        <v>39</v>
      </c>
      <c r="G36" s="152">
        <f t="shared" si="3"/>
        <v>78</v>
      </c>
      <c r="H36" s="38">
        <f t="shared" si="4"/>
        <v>77</v>
      </c>
      <c r="I36" s="17" t="s">
        <v>12</v>
      </c>
      <c r="K36" s="16">
        <f t="shared" si="5"/>
        <v>38.5</v>
      </c>
    </row>
    <row r="37" spans="1:11" ht="20.25" thickBot="1">
      <c r="A37" s="58" t="s">
        <v>89</v>
      </c>
      <c r="B37" s="74" t="s">
        <v>71</v>
      </c>
      <c r="C37" s="70">
        <v>37495</v>
      </c>
      <c r="D37" s="55">
        <v>1</v>
      </c>
      <c r="E37" s="35">
        <v>38</v>
      </c>
      <c r="F37" s="36">
        <v>40</v>
      </c>
      <c r="G37" s="37">
        <f t="shared" si="3"/>
        <v>78</v>
      </c>
      <c r="H37" s="153">
        <f t="shared" si="4"/>
        <v>77</v>
      </c>
      <c r="I37" s="21" t="s">
        <v>14</v>
      </c>
      <c r="K37" s="160">
        <f t="shared" si="5"/>
        <v>39.5</v>
      </c>
    </row>
    <row r="38" spans="1:11" ht="20.25" thickBot="1">
      <c r="A38" s="53" t="s">
        <v>55</v>
      </c>
      <c r="B38" s="74" t="s">
        <v>22</v>
      </c>
      <c r="C38" s="70">
        <v>38986</v>
      </c>
      <c r="D38" s="55">
        <v>1</v>
      </c>
      <c r="E38" s="35">
        <v>36</v>
      </c>
      <c r="F38" s="36">
        <v>42</v>
      </c>
      <c r="G38" s="37">
        <f t="shared" si="3"/>
        <v>78</v>
      </c>
      <c r="H38" s="38">
        <f t="shared" si="4"/>
        <v>77</v>
      </c>
      <c r="K38" s="160">
        <f t="shared" si="5"/>
        <v>41.5</v>
      </c>
    </row>
    <row r="39" spans="1:11" ht="20.25" thickBot="1">
      <c r="A39" s="53" t="s">
        <v>53</v>
      </c>
      <c r="B39" s="74" t="s">
        <v>69</v>
      </c>
      <c r="C39" s="70">
        <v>38885</v>
      </c>
      <c r="D39" s="55">
        <v>6</v>
      </c>
      <c r="E39" s="35">
        <v>37</v>
      </c>
      <c r="F39" s="36">
        <v>42</v>
      </c>
      <c r="G39" s="37">
        <f t="shared" si="3"/>
        <v>79</v>
      </c>
      <c r="H39" s="153">
        <f t="shared" si="4"/>
        <v>73</v>
      </c>
      <c r="I39" s="21" t="s">
        <v>13</v>
      </c>
      <c r="K39" s="16">
        <f t="shared" si="5"/>
        <v>39</v>
      </c>
    </row>
    <row r="40" spans="1:11" ht="19.5">
      <c r="A40" s="58" t="s">
        <v>90</v>
      </c>
      <c r="B40" s="74" t="s">
        <v>22</v>
      </c>
      <c r="C40" s="70">
        <v>38257</v>
      </c>
      <c r="D40" s="55">
        <v>1</v>
      </c>
      <c r="E40" s="35">
        <v>42</v>
      </c>
      <c r="F40" s="36">
        <v>38</v>
      </c>
      <c r="G40" s="37">
        <f t="shared" si="3"/>
        <v>80</v>
      </c>
      <c r="H40" s="38">
        <f t="shared" si="4"/>
        <v>79</v>
      </c>
      <c r="K40" s="16">
        <f t="shared" si="5"/>
        <v>37.5</v>
      </c>
    </row>
    <row r="41" spans="1:11" ht="20.25" thickBot="1">
      <c r="A41" s="161" t="s">
        <v>91</v>
      </c>
      <c r="B41" s="75" t="s">
        <v>69</v>
      </c>
      <c r="C41" s="57">
        <v>38411</v>
      </c>
      <c r="D41" s="56">
        <v>5</v>
      </c>
      <c r="E41" s="49" t="s">
        <v>110</v>
      </c>
      <c r="F41" s="50" t="s">
        <v>111</v>
      </c>
      <c r="G41" s="51" t="s">
        <v>112</v>
      </c>
      <c r="H41" s="163" t="s">
        <v>113</v>
      </c>
      <c r="K41" s="1"/>
    </row>
  </sheetData>
  <sortState xmlns:xlrd2="http://schemas.microsoft.com/office/spreadsheetml/2017/richdata2" ref="A35:H41">
    <sortCondition ref="G35:G41"/>
    <sortCondition ref="F35:F41"/>
    <sortCondition ref="E35:E41"/>
  </sortState>
  <mergeCells count="8">
    <mergeCell ref="A33:H33"/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33"/>
  <sheetViews>
    <sheetView zoomScale="70" zoomScaleNormal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6" bestFit="1" customWidth="1"/>
    <col min="3" max="3" width="12.42578125" style="6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168" t="str">
        <f>JUV!A1</f>
        <v>CARILO</v>
      </c>
      <c r="B1" s="168"/>
      <c r="C1" s="168"/>
      <c r="D1" s="168"/>
      <c r="E1" s="168"/>
      <c r="F1" s="168"/>
      <c r="G1" s="168"/>
      <c r="H1" s="168"/>
    </row>
    <row r="2" spans="1:11" ht="23.25">
      <c r="A2" s="174" t="str">
        <f>JUV!A2</f>
        <v>GOLF</v>
      </c>
      <c r="B2" s="174"/>
      <c r="C2" s="174"/>
      <c r="D2" s="174"/>
      <c r="E2" s="174"/>
      <c r="F2" s="174"/>
      <c r="G2" s="174"/>
      <c r="H2" s="174"/>
    </row>
    <row r="3" spans="1:11" ht="19.5">
      <c r="A3" s="169" t="s">
        <v>7</v>
      </c>
      <c r="B3" s="169"/>
      <c r="C3" s="169"/>
      <c r="D3" s="169"/>
      <c r="E3" s="169"/>
      <c r="F3" s="169"/>
      <c r="G3" s="169"/>
      <c r="H3" s="169"/>
    </row>
    <row r="4" spans="1:11" ht="26.25">
      <c r="A4" s="170" t="str">
        <f>JUV!A4</f>
        <v>6° FECHA DEL RANKING</v>
      </c>
      <c r="B4" s="170"/>
      <c r="C4" s="170"/>
      <c r="D4" s="170"/>
      <c r="E4" s="170"/>
      <c r="F4" s="170"/>
      <c r="G4" s="170"/>
      <c r="H4" s="170"/>
    </row>
    <row r="5" spans="1:11" ht="19.5">
      <c r="A5" s="171" t="str">
        <f>JUV!A5</f>
        <v>DOS VUELTAS DE 9 HOYOS MEDAL PLAY</v>
      </c>
      <c r="B5" s="171"/>
      <c r="C5" s="171"/>
      <c r="D5" s="171"/>
      <c r="E5" s="171"/>
      <c r="F5" s="171"/>
      <c r="G5" s="171"/>
      <c r="H5" s="171"/>
    </row>
    <row r="6" spans="1:11" ht="20.25" thickBot="1">
      <c r="A6" s="167" t="str">
        <f>JUV!A6</f>
        <v>DOMINGO 09 DE JUNIO DE 2024</v>
      </c>
      <c r="B6" s="167"/>
      <c r="C6" s="167"/>
      <c r="D6" s="167"/>
      <c r="E6" s="167"/>
      <c r="F6" s="167"/>
      <c r="G6" s="167"/>
      <c r="H6" s="167"/>
    </row>
    <row r="7" spans="1:11" ht="20.25" thickBot="1">
      <c r="A7" s="164" t="s">
        <v>81</v>
      </c>
      <c r="B7" s="165"/>
      <c r="C7" s="165"/>
      <c r="D7" s="165"/>
      <c r="E7" s="165"/>
      <c r="F7" s="165"/>
      <c r="G7" s="165"/>
      <c r="H7" s="166"/>
    </row>
    <row r="8" spans="1:11" s="3" customFormat="1" ht="20.25" thickBot="1">
      <c r="A8" s="13" t="s">
        <v>0</v>
      </c>
      <c r="B8" s="60" t="s">
        <v>8</v>
      </c>
      <c r="C8" s="61" t="s">
        <v>15</v>
      </c>
      <c r="D8" s="59" t="s">
        <v>1</v>
      </c>
      <c r="E8" s="28" t="s">
        <v>2</v>
      </c>
      <c r="F8" s="28" t="s">
        <v>3</v>
      </c>
      <c r="G8" s="44" t="s">
        <v>4</v>
      </c>
      <c r="H8" s="14" t="s">
        <v>5</v>
      </c>
      <c r="K8" s="27" t="s">
        <v>17</v>
      </c>
    </row>
    <row r="9" spans="1:11" ht="20.25" thickBot="1">
      <c r="A9" s="53" t="s">
        <v>37</v>
      </c>
      <c r="B9" s="74" t="s">
        <v>74</v>
      </c>
      <c r="C9" s="70">
        <v>40163</v>
      </c>
      <c r="D9" s="55">
        <v>2</v>
      </c>
      <c r="E9" s="35">
        <v>36</v>
      </c>
      <c r="F9" s="36">
        <v>36</v>
      </c>
      <c r="G9" s="152">
        <f t="shared" ref="G9:G17" si="0">SUM(E9:F9)</f>
        <v>72</v>
      </c>
      <c r="H9" s="38">
        <f t="shared" ref="H9:H17" si="1">SUM(G9-D9)</f>
        <v>70</v>
      </c>
      <c r="I9" s="17" t="s">
        <v>11</v>
      </c>
      <c r="K9" s="16">
        <f t="shared" ref="K9:K17" si="2">(F9-D9*0.5)</f>
        <v>35</v>
      </c>
    </row>
    <row r="10" spans="1:11" ht="20.25" thickBot="1">
      <c r="A10" s="53" t="s">
        <v>33</v>
      </c>
      <c r="B10" s="74" t="s">
        <v>24</v>
      </c>
      <c r="C10" s="70">
        <v>40437</v>
      </c>
      <c r="D10" s="55">
        <v>13</v>
      </c>
      <c r="E10" s="35">
        <v>41</v>
      </c>
      <c r="F10" s="36">
        <v>37</v>
      </c>
      <c r="G10" s="152">
        <f t="shared" si="0"/>
        <v>78</v>
      </c>
      <c r="H10" s="38">
        <f t="shared" si="1"/>
        <v>65</v>
      </c>
      <c r="I10" s="17" t="s">
        <v>12</v>
      </c>
      <c r="K10" s="16">
        <f t="shared" si="2"/>
        <v>30.5</v>
      </c>
    </row>
    <row r="11" spans="1:11" ht="19.5">
      <c r="A11" s="53" t="s">
        <v>36</v>
      </c>
      <c r="B11" s="74" t="s">
        <v>24</v>
      </c>
      <c r="C11" s="70">
        <v>40007</v>
      </c>
      <c r="D11" s="55">
        <v>7</v>
      </c>
      <c r="E11" s="35">
        <v>39</v>
      </c>
      <c r="F11" s="36">
        <v>43</v>
      </c>
      <c r="G11" s="37">
        <f t="shared" si="0"/>
        <v>82</v>
      </c>
      <c r="H11" s="38">
        <f t="shared" si="1"/>
        <v>75</v>
      </c>
      <c r="K11" s="16">
        <f t="shared" si="2"/>
        <v>39.5</v>
      </c>
    </row>
    <row r="12" spans="1:11" ht="20.25" thickBot="1">
      <c r="A12" s="53" t="s">
        <v>35</v>
      </c>
      <c r="B12" s="74" t="s">
        <v>24</v>
      </c>
      <c r="C12" s="70">
        <v>40413</v>
      </c>
      <c r="D12" s="55">
        <v>10</v>
      </c>
      <c r="E12" s="35">
        <v>41</v>
      </c>
      <c r="F12" s="36">
        <v>44</v>
      </c>
      <c r="G12" s="37">
        <f t="shared" si="0"/>
        <v>85</v>
      </c>
      <c r="H12" s="38">
        <f t="shared" si="1"/>
        <v>75</v>
      </c>
      <c r="K12" s="16">
        <f t="shared" si="2"/>
        <v>39</v>
      </c>
    </row>
    <row r="13" spans="1:11" ht="20.25" thickBot="1">
      <c r="A13" s="53" t="s">
        <v>31</v>
      </c>
      <c r="B13" s="74" t="s">
        <v>73</v>
      </c>
      <c r="C13" s="70">
        <v>40532</v>
      </c>
      <c r="D13" s="55">
        <v>16</v>
      </c>
      <c r="E13" s="35">
        <v>44</v>
      </c>
      <c r="F13" s="36">
        <v>42</v>
      </c>
      <c r="G13" s="37">
        <f t="shared" si="0"/>
        <v>86</v>
      </c>
      <c r="H13" s="38">
        <f t="shared" si="1"/>
        <v>70</v>
      </c>
      <c r="I13" s="21" t="s">
        <v>14</v>
      </c>
      <c r="K13" s="16">
        <f t="shared" si="2"/>
        <v>34</v>
      </c>
    </row>
    <row r="14" spans="1:11" ht="20.25" thickBot="1">
      <c r="A14" s="53" t="s">
        <v>92</v>
      </c>
      <c r="B14" s="74" t="s">
        <v>70</v>
      </c>
      <c r="C14" s="70">
        <v>40175</v>
      </c>
      <c r="D14" s="55">
        <v>20</v>
      </c>
      <c r="E14" s="35">
        <v>42</v>
      </c>
      <c r="F14" s="36">
        <v>45</v>
      </c>
      <c r="G14" s="37">
        <f t="shared" si="0"/>
        <v>87</v>
      </c>
      <c r="H14" s="38">
        <f t="shared" si="1"/>
        <v>67</v>
      </c>
      <c r="I14" s="21" t="s">
        <v>13</v>
      </c>
      <c r="K14" s="16">
        <f t="shared" si="2"/>
        <v>35</v>
      </c>
    </row>
    <row r="15" spans="1:11" ht="19.5">
      <c r="A15" s="53" t="s">
        <v>32</v>
      </c>
      <c r="B15" s="74" t="s">
        <v>24</v>
      </c>
      <c r="C15" s="70">
        <v>40484</v>
      </c>
      <c r="D15" s="55">
        <v>16</v>
      </c>
      <c r="E15" s="35">
        <v>43</v>
      </c>
      <c r="F15" s="36">
        <v>46</v>
      </c>
      <c r="G15" s="37">
        <f t="shared" si="0"/>
        <v>89</v>
      </c>
      <c r="H15" s="38">
        <f t="shared" si="1"/>
        <v>73</v>
      </c>
      <c r="K15" s="16">
        <f t="shared" si="2"/>
        <v>38</v>
      </c>
    </row>
    <row r="16" spans="1:11" ht="19.5">
      <c r="A16" s="53" t="s">
        <v>29</v>
      </c>
      <c r="B16" s="74" t="s">
        <v>73</v>
      </c>
      <c r="C16" s="70">
        <v>40373</v>
      </c>
      <c r="D16" s="55">
        <v>19</v>
      </c>
      <c r="E16" s="35">
        <v>46</v>
      </c>
      <c r="F16" s="36">
        <v>49</v>
      </c>
      <c r="G16" s="37">
        <f t="shared" si="0"/>
        <v>95</v>
      </c>
      <c r="H16" s="38">
        <f t="shared" si="1"/>
        <v>76</v>
      </c>
      <c r="K16" s="16">
        <f t="shared" si="2"/>
        <v>39.5</v>
      </c>
    </row>
    <row r="17" spans="1:11" ht="20.25" thickBot="1">
      <c r="A17" s="54" t="s">
        <v>93</v>
      </c>
      <c r="B17" s="75" t="s">
        <v>24</v>
      </c>
      <c r="C17" s="57">
        <v>40323</v>
      </c>
      <c r="D17" s="56">
        <v>22</v>
      </c>
      <c r="E17" s="49">
        <v>46</v>
      </c>
      <c r="F17" s="50">
        <v>54</v>
      </c>
      <c r="G17" s="51">
        <f t="shared" si="0"/>
        <v>100</v>
      </c>
      <c r="H17" s="52">
        <f t="shared" si="1"/>
        <v>78</v>
      </c>
      <c r="K17" s="16">
        <f t="shared" si="2"/>
        <v>43</v>
      </c>
    </row>
    <row r="18" spans="1:11" ht="19.5" thickBot="1">
      <c r="B18" s="1"/>
      <c r="C18" s="1"/>
      <c r="D18" s="1"/>
      <c r="E18" s="1"/>
      <c r="F18" s="1"/>
      <c r="G18" s="1"/>
      <c r="H18" s="1"/>
    </row>
    <row r="19" spans="1:11" ht="20.25" thickBot="1">
      <c r="A19" s="164" t="s">
        <v>20</v>
      </c>
      <c r="B19" s="165"/>
      <c r="C19" s="165"/>
      <c r="D19" s="165"/>
      <c r="E19" s="165"/>
      <c r="F19" s="165"/>
      <c r="G19" s="165"/>
      <c r="H19" s="166"/>
      <c r="K19" s="7"/>
    </row>
    <row r="20" spans="1:11" ht="20.25" thickBot="1">
      <c r="A20" s="4" t="s">
        <v>6</v>
      </c>
      <c r="B20" s="5" t="s">
        <v>8</v>
      </c>
      <c r="C20" s="5" t="s">
        <v>15</v>
      </c>
      <c r="D20" s="4" t="s">
        <v>1</v>
      </c>
      <c r="E20" s="4" t="s">
        <v>2</v>
      </c>
      <c r="F20" s="13" t="s">
        <v>3</v>
      </c>
      <c r="G20" s="12" t="s">
        <v>4</v>
      </c>
      <c r="H20" s="14" t="s">
        <v>5</v>
      </c>
      <c r="K20" s="43" t="s">
        <v>17</v>
      </c>
    </row>
    <row r="21" spans="1:11" ht="20.25" thickBot="1">
      <c r="A21" s="53" t="s">
        <v>57</v>
      </c>
      <c r="B21" s="74" t="s">
        <v>71</v>
      </c>
      <c r="C21" s="70">
        <v>40616</v>
      </c>
      <c r="D21" s="55">
        <v>10</v>
      </c>
      <c r="E21" s="35">
        <v>42</v>
      </c>
      <c r="F21" s="36">
        <v>42</v>
      </c>
      <c r="G21" s="152">
        <f t="shared" ref="G21:G29" si="3">SUM(E21:F21)</f>
        <v>84</v>
      </c>
      <c r="H21" s="38">
        <f t="shared" ref="H21:H29" si="4">SUM(G21-D21)</f>
        <v>74</v>
      </c>
      <c r="I21" s="17" t="s">
        <v>11</v>
      </c>
      <c r="K21" s="16">
        <f t="shared" ref="K21:K29" si="5">(F21-D21*0.5)</f>
        <v>37</v>
      </c>
    </row>
    <row r="22" spans="1:11" ht="20.25" thickBot="1">
      <c r="A22" s="53" t="s">
        <v>58</v>
      </c>
      <c r="B22" s="74" t="s">
        <v>71</v>
      </c>
      <c r="C22" s="70">
        <v>39932</v>
      </c>
      <c r="D22" s="55">
        <v>5</v>
      </c>
      <c r="E22" s="35">
        <v>42</v>
      </c>
      <c r="F22" s="36">
        <v>44</v>
      </c>
      <c r="G22" s="152">
        <f t="shared" si="3"/>
        <v>86</v>
      </c>
      <c r="H22" s="38">
        <f t="shared" si="4"/>
        <v>81</v>
      </c>
      <c r="I22" s="17" t="s">
        <v>12</v>
      </c>
      <c r="K22" s="16">
        <f t="shared" si="5"/>
        <v>41.5</v>
      </c>
    </row>
    <row r="23" spans="1:11" ht="20.25" thickBot="1">
      <c r="A23" s="53" t="s">
        <v>61</v>
      </c>
      <c r="B23" s="74" t="s">
        <v>70</v>
      </c>
      <c r="C23" s="70">
        <v>40056</v>
      </c>
      <c r="D23" s="55">
        <v>10</v>
      </c>
      <c r="E23" s="35">
        <v>48</v>
      </c>
      <c r="F23" s="36">
        <v>42</v>
      </c>
      <c r="G23" s="37">
        <f t="shared" si="3"/>
        <v>90</v>
      </c>
      <c r="H23" s="38">
        <f t="shared" si="4"/>
        <v>80</v>
      </c>
      <c r="K23" s="16">
        <f t="shared" si="5"/>
        <v>37</v>
      </c>
    </row>
    <row r="24" spans="1:11" ht="20.25" thickBot="1">
      <c r="A24" s="53" t="s">
        <v>62</v>
      </c>
      <c r="B24" s="74" t="s">
        <v>24</v>
      </c>
      <c r="C24" s="70">
        <v>40917</v>
      </c>
      <c r="D24" s="55">
        <v>19</v>
      </c>
      <c r="E24" s="35">
        <v>47</v>
      </c>
      <c r="F24" s="36">
        <v>43</v>
      </c>
      <c r="G24" s="37">
        <f t="shared" si="3"/>
        <v>90</v>
      </c>
      <c r="H24" s="153">
        <f t="shared" si="4"/>
        <v>71</v>
      </c>
      <c r="I24" s="21" t="s">
        <v>14</v>
      </c>
      <c r="K24" s="160">
        <f t="shared" si="5"/>
        <v>33.5</v>
      </c>
    </row>
    <row r="25" spans="1:11" ht="19.5">
      <c r="A25" s="53" t="s">
        <v>59</v>
      </c>
      <c r="B25" s="74" t="s">
        <v>71</v>
      </c>
      <c r="C25" s="70">
        <v>40415</v>
      </c>
      <c r="D25" s="55">
        <v>20</v>
      </c>
      <c r="E25" s="35">
        <v>46</v>
      </c>
      <c r="F25" s="36">
        <v>46</v>
      </c>
      <c r="G25" s="37">
        <f t="shared" si="3"/>
        <v>92</v>
      </c>
      <c r="H25" s="38">
        <f t="shared" si="4"/>
        <v>72</v>
      </c>
      <c r="K25" s="16">
        <f t="shared" si="5"/>
        <v>36</v>
      </c>
    </row>
    <row r="26" spans="1:11" ht="20.25" thickBot="1">
      <c r="A26" s="53" t="s">
        <v>95</v>
      </c>
      <c r="B26" s="74" t="s">
        <v>22</v>
      </c>
      <c r="C26" s="70">
        <v>40321</v>
      </c>
      <c r="D26" s="55">
        <v>25</v>
      </c>
      <c r="E26" s="35">
        <v>48</v>
      </c>
      <c r="F26" s="36">
        <v>51</v>
      </c>
      <c r="G26" s="37">
        <f t="shared" si="3"/>
        <v>99</v>
      </c>
      <c r="H26" s="38">
        <f t="shared" si="4"/>
        <v>74</v>
      </c>
      <c r="K26" s="16">
        <f t="shared" si="5"/>
        <v>38.5</v>
      </c>
    </row>
    <row r="27" spans="1:11" ht="20.25" thickBot="1">
      <c r="A27" s="53" t="s">
        <v>66</v>
      </c>
      <c r="B27" s="74" t="s">
        <v>71</v>
      </c>
      <c r="C27" s="70">
        <v>41055</v>
      </c>
      <c r="D27" s="55">
        <v>38</v>
      </c>
      <c r="E27" s="35">
        <v>47</v>
      </c>
      <c r="F27" s="36">
        <v>54</v>
      </c>
      <c r="G27" s="37">
        <f t="shared" si="3"/>
        <v>101</v>
      </c>
      <c r="H27" s="38">
        <f t="shared" si="4"/>
        <v>63</v>
      </c>
      <c r="I27" s="21" t="s">
        <v>13</v>
      </c>
      <c r="K27" s="16">
        <f t="shared" si="5"/>
        <v>35</v>
      </c>
    </row>
    <row r="28" spans="1:11" ht="19.5">
      <c r="A28" s="53" t="s">
        <v>94</v>
      </c>
      <c r="B28" s="74" t="s">
        <v>69</v>
      </c>
      <c r="C28" s="70">
        <v>39930</v>
      </c>
      <c r="D28" s="55">
        <v>19</v>
      </c>
      <c r="E28" s="35">
        <v>49</v>
      </c>
      <c r="F28" s="36">
        <v>54</v>
      </c>
      <c r="G28" s="37">
        <f t="shared" si="3"/>
        <v>103</v>
      </c>
      <c r="H28" s="38">
        <f t="shared" si="4"/>
        <v>84</v>
      </c>
      <c r="K28" s="16">
        <f t="shared" si="5"/>
        <v>44.5</v>
      </c>
    </row>
    <row r="29" spans="1:11" ht="19.5">
      <c r="A29" s="53" t="s">
        <v>67</v>
      </c>
      <c r="B29" s="74" t="s">
        <v>70</v>
      </c>
      <c r="C29" s="70">
        <v>41129</v>
      </c>
      <c r="D29" s="55">
        <v>37</v>
      </c>
      <c r="E29" s="35">
        <v>54</v>
      </c>
      <c r="F29" s="36">
        <v>54</v>
      </c>
      <c r="G29" s="37">
        <f t="shared" si="3"/>
        <v>108</v>
      </c>
      <c r="H29" s="38">
        <f t="shared" si="4"/>
        <v>71</v>
      </c>
      <c r="K29" s="160">
        <f t="shared" si="5"/>
        <v>35.5</v>
      </c>
    </row>
    <row r="30" spans="1:11" ht="19.5">
      <c r="A30" s="141" t="s">
        <v>60</v>
      </c>
      <c r="B30" s="74" t="s">
        <v>70</v>
      </c>
      <c r="C30" s="70">
        <v>40439</v>
      </c>
      <c r="D30" s="55">
        <v>14</v>
      </c>
      <c r="E30" s="142" t="s">
        <v>9</v>
      </c>
      <c r="F30" s="143" t="s">
        <v>9</v>
      </c>
      <c r="G30" s="144" t="s">
        <v>9</v>
      </c>
      <c r="H30" s="145" t="s">
        <v>9</v>
      </c>
    </row>
    <row r="31" spans="1:11" ht="19.5">
      <c r="A31" s="141" t="s">
        <v>65</v>
      </c>
      <c r="B31" s="74" t="s">
        <v>24</v>
      </c>
      <c r="C31" s="70">
        <v>40858</v>
      </c>
      <c r="D31" s="55">
        <v>34</v>
      </c>
      <c r="E31" s="142" t="s">
        <v>9</v>
      </c>
      <c r="F31" s="143" t="s">
        <v>9</v>
      </c>
      <c r="G31" s="144" t="s">
        <v>9</v>
      </c>
      <c r="H31" s="145" t="s">
        <v>9</v>
      </c>
    </row>
    <row r="32" spans="1:11" ht="19.5">
      <c r="A32" s="141" t="s">
        <v>64</v>
      </c>
      <c r="B32" s="74" t="s">
        <v>24</v>
      </c>
      <c r="C32" s="70">
        <v>41086</v>
      </c>
      <c r="D32" s="55">
        <v>38</v>
      </c>
      <c r="E32" s="142" t="s">
        <v>9</v>
      </c>
      <c r="F32" s="143" t="s">
        <v>9</v>
      </c>
      <c r="G32" s="144" t="s">
        <v>9</v>
      </c>
      <c r="H32" s="145" t="s">
        <v>9</v>
      </c>
    </row>
    <row r="33" spans="1:8" ht="20.25" thickBot="1">
      <c r="A33" s="54" t="s">
        <v>63</v>
      </c>
      <c r="B33" s="75" t="s">
        <v>69</v>
      </c>
      <c r="C33" s="57">
        <v>40267</v>
      </c>
      <c r="D33" s="56">
        <v>32</v>
      </c>
      <c r="E33" s="49" t="s">
        <v>5</v>
      </c>
      <c r="F33" s="50" t="s">
        <v>108</v>
      </c>
      <c r="G33" s="51" t="s">
        <v>109</v>
      </c>
      <c r="H33" s="151" t="s">
        <v>9</v>
      </c>
    </row>
  </sheetData>
  <sortState xmlns:xlrd2="http://schemas.microsoft.com/office/spreadsheetml/2017/richdata2" ref="A21:H33">
    <sortCondition ref="G21:G33"/>
    <sortCondition ref="F21:F33"/>
    <sortCondition ref="E21:E33"/>
  </sortState>
  <mergeCells count="8">
    <mergeCell ref="A19:H19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5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0" ht="30.75">
      <c r="A1" s="168" t="str">
        <f>JUV!A1</f>
        <v>CARILO</v>
      </c>
      <c r="B1" s="168"/>
      <c r="C1" s="168"/>
      <c r="D1" s="168"/>
      <c r="E1" s="168"/>
      <c r="F1" s="168"/>
      <c r="G1" s="168"/>
      <c r="H1" s="168"/>
    </row>
    <row r="2" spans="1:20" ht="23.25">
      <c r="A2" s="174" t="str">
        <f>JUV!A2</f>
        <v>GOLF</v>
      </c>
      <c r="B2" s="174"/>
      <c r="C2" s="174"/>
      <c r="D2" s="174"/>
      <c r="E2" s="174"/>
      <c r="F2" s="174"/>
      <c r="G2" s="174"/>
      <c r="H2" s="174"/>
    </row>
    <row r="3" spans="1:20" ht="19.5">
      <c r="A3" s="169" t="s">
        <v>7</v>
      </c>
      <c r="B3" s="169"/>
      <c r="C3" s="169"/>
      <c r="D3" s="169"/>
      <c r="E3" s="169"/>
      <c r="F3" s="169"/>
      <c r="G3" s="169"/>
      <c r="H3" s="169"/>
    </row>
    <row r="4" spans="1:20" ht="26.25">
      <c r="A4" s="170" t="str">
        <f>JUV!A4</f>
        <v>6° FECHA DEL RANKING</v>
      </c>
      <c r="B4" s="170"/>
      <c r="C4" s="170"/>
      <c r="D4" s="170"/>
      <c r="E4" s="170"/>
      <c r="F4" s="170"/>
      <c r="G4" s="170"/>
      <c r="H4" s="170"/>
    </row>
    <row r="5" spans="1:20" ht="19.5">
      <c r="A5" s="171" t="str">
        <f>JUV!A5</f>
        <v>DOS VUELTAS DE 9 HOYOS MEDAL PLAY</v>
      </c>
      <c r="B5" s="171"/>
      <c r="C5" s="171"/>
      <c r="D5" s="171"/>
      <c r="E5" s="171"/>
      <c r="F5" s="171"/>
      <c r="G5" s="171"/>
      <c r="H5" s="171"/>
    </row>
    <row r="6" spans="1:20" ht="19.5">
      <c r="A6" s="167" t="str">
        <f>JUV!A6</f>
        <v>DOMINGO 09 DE JUNIO DE 2024</v>
      </c>
      <c r="B6" s="167"/>
      <c r="C6" s="167"/>
      <c r="D6" s="167"/>
      <c r="E6" s="167"/>
      <c r="F6" s="167"/>
      <c r="G6" s="167"/>
      <c r="H6" s="167"/>
    </row>
    <row r="7" spans="1:20" ht="20.25" thickBot="1">
      <c r="A7" s="179"/>
      <c r="B7" s="179"/>
      <c r="C7" s="179"/>
      <c r="D7" s="179"/>
      <c r="E7" s="179"/>
      <c r="F7" s="179"/>
      <c r="G7" s="179"/>
      <c r="H7" s="179"/>
    </row>
    <row r="8" spans="1:20" ht="19.5" thickBot="1">
      <c r="A8" s="175" t="s">
        <v>21</v>
      </c>
      <c r="B8" s="176"/>
      <c r="C8" s="176"/>
      <c r="D8" s="177"/>
      <c r="E8" s="177"/>
      <c r="F8" s="177"/>
      <c r="G8" s="177"/>
      <c r="H8" s="178"/>
    </row>
    <row r="9" spans="1:20" s="29" customFormat="1" ht="20.25" thickBot="1">
      <c r="A9" s="13" t="s">
        <v>0</v>
      </c>
      <c r="B9" s="60" t="s">
        <v>8</v>
      </c>
      <c r="C9" s="61" t="s">
        <v>15</v>
      </c>
      <c r="D9" s="14" t="s">
        <v>1</v>
      </c>
      <c r="E9" s="4" t="s">
        <v>2</v>
      </c>
      <c r="F9" s="13" t="s">
        <v>3</v>
      </c>
      <c r="G9" s="12" t="s">
        <v>4</v>
      </c>
      <c r="H9" s="14" t="s">
        <v>5</v>
      </c>
      <c r="K9" s="27" t="s">
        <v>17</v>
      </c>
      <c r="N9" s="1"/>
      <c r="O9" s="1"/>
      <c r="P9" s="1"/>
      <c r="Q9" s="1"/>
      <c r="R9" s="1"/>
      <c r="S9" s="1"/>
      <c r="T9" s="1"/>
    </row>
    <row r="10" spans="1:20" s="3" customFormat="1" ht="20.25" thickBot="1">
      <c r="A10" s="53" t="s">
        <v>34</v>
      </c>
      <c r="B10" s="74" t="s">
        <v>75</v>
      </c>
      <c r="C10" s="70">
        <v>41277</v>
      </c>
      <c r="D10" s="55">
        <v>3</v>
      </c>
      <c r="E10" s="35">
        <v>41</v>
      </c>
      <c r="F10" s="36">
        <v>38</v>
      </c>
      <c r="G10" s="152">
        <f>SUM(E10:F10)</f>
        <v>79</v>
      </c>
      <c r="H10" s="38">
        <f>SUM(G10-D10)</f>
        <v>76</v>
      </c>
      <c r="I10" s="17" t="s">
        <v>11</v>
      </c>
      <c r="K10" s="16">
        <f t="shared" ref="K10:K14" si="0">(F10-D10*0.5)</f>
        <v>36.5</v>
      </c>
      <c r="N10" s="1"/>
      <c r="O10" s="1"/>
      <c r="P10" s="1"/>
      <c r="Q10" s="1"/>
      <c r="R10" s="1"/>
      <c r="S10" s="1"/>
      <c r="T10" s="1"/>
    </row>
    <row r="11" spans="1:20" ht="20.25" thickBot="1">
      <c r="A11" s="53" t="s">
        <v>30</v>
      </c>
      <c r="B11" s="74" t="s">
        <v>75</v>
      </c>
      <c r="C11" s="70">
        <v>41139</v>
      </c>
      <c r="D11" s="55">
        <v>11</v>
      </c>
      <c r="E11" s="35">
        <v>48</v>
      </c>
      <c r="F11" s="36">
        <v>42</v>
      </c>
      <c r="G11" s="152">
        <f>SUM(E11:F11)</f>
        <v>90</v>
      </c>
      <c r="H11" s="38">
        <f>SUM(G11-D11)</f>
        <v>79</v>
      </c>
      <c r="I11" s="21" t="s">
        <v>12</v>
      </c>
      <c r="K11" s="16">
        <f t="shared" si="0"/>
        <v>36.5</v>
      </c>
      <c r="M11" s="30"/>
    </row>
    <row r="12" spans="1:20" ht="20.25" thickBot="1">
      <c r="A12" s="53" t="s">
        <v>27</v>
      </c>
      <c r="B12" s="74" t="s">
        <v>71</v>
      </c>
      <c r="C12" s="70">
        <v>40544</v>
      </c>
      <c r="D12" s="55">
        <v>22</v>
      </c>
      <c r="E12" s="35">
        <v>44</v>
      </c>
      <c r="F12" s="36">
        <v>48</v>
      </c>
      <c r="G12" s="37">
        <f>SUM(E12:F12)</f>
        <v>92</v>
      </c>
      <c r="H12" s="153">
        <f>SUM(G12-D12)</f>
        <v>70</v>
      </c>
      <c r="I12" s="21" t="s">
        <v>13</v>
      </c>
      <c r="K12" s="16">
        <f t="shared" si="0"/>
        <v>37</v>
      </c>
      <c r="M12" s="30"/>
    </row>
    <row r="13" spans="1:20" ht="19.5">
      <c r="A13" s="53" t="s">
        <v>68</v>
      </c>
      <c r="B13" s="74" t="s">
        <v>22</v>
      </c>
      <c r="C13" s="70">
        <v>41775</v>
      </c>
      <c r="D13" s="55">
        <v>28</v>
      </c>
      <c r="E13" s="35">
        <v>47</v>
      </c>
      <c r="F13" s="36">
        <v>55</v>
      </c>
      <c r="G13" s="37">
        <f>SUM(E13:F13)</f>
        <v>102</v>
      </c>
      <c r="H13" s="38">
        <f>SUM(G13-D13)</f>
        <v>74</v>
      </c>
      <c r="K13" s="16">
        <f t="shared" si="0"/>
        <v>41</v>
      </c>
    </row>
    <row r="14" spans="1:20" ht="19.5">
      <c r="A14" s="53" t="s">
        <v>26</v>
      </c>
      <c r="B14" s="74" t="s">
        <v>24</v>
      </c>
      <c r="C14" s="70">
        <v>40874</v>
      </c>
      <c r="D14" s="55">
        <v>36</v>
      </c>
      <c r="E14" s="35">
        <v>59</v>
      </c>
      <c r="F14" s="36">
        <v>56</v>
      </c>
      <c r="G14" s="37">
        <f>SUM(E14:F14)</f>
        <v>115</v>
      </c>
      <c r="H14" s="38">
        <f>SUM(G14-D14)</f>
        <v>79</v>
      </c>
      <c r="K14" s="16">
        <f t="shared" si="0"/>
        <v>38</v>
      </c>
    </row>
    <row r="15" spans="1:20" ht="20.25" thickBot="1">
      <c r="A15" s="147" t="s">
        <v>28</v>
      </c>
      <c r="B15" s="75" t="s">
        <v>73</v>
      </c>
      <c r="C15" s="57">
        <v>41174</v>
      </c>
      <c r="D15" s="56">
        <v>18</v>
      </c>
      <c r="E15" s="148" t="s">
        <v>9</v>
      </c>
      <c r="F15" s="149" t="s">
        <v>9</v>
      </c>
      <c r="G15" s="150" t="s">
        <v>9</v>
      </c>
      <c r="H15" s="151" t="s">
        <v>9</v>
      </c>
    </row>
  </sheetData>
  <sortState xmlns:xlrd2="http://schemas.microsoft.com/office/spreadsheetml/2017/richdata2" ref="A10:H15">
    <sortCondition ref="G10:G15"/>
    <sortCondition descending="1" ref="F10:F15"/>
    <sortCondition ref="E10:E15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8"/>
  <sheetViews>
    <sheetView zoomScale="85" zoomScaleNormal="85" workbookViewId="0">
      <selection activeCell="M29" sqref="M29"/>
    </sheetView>
  </sheetViews>
  <sheetFormatPr baseColWidth="10" defaultRowHeight="19.5"/>
  <cols>
    <col min="1" max="1" width="33.42578125" style="7" customWidth="1"/>
    <col min="2" max="2" width="13.140625" style="7" bestFit="1" customWidth="1"/>
    <col min="3" max="3" width="11.140625" style="20" customWidth="1"/>
    <col min="4" max="6" width="4.85546875" style="7" bestFit="1" customWidth="1"/>
    <col min="7" max="7" width="10.28515625" style="7" bestFit="1" customWidth="1"/>
    <col min="8" max="8" width="4.85546875" style="23" bestFit="1" customWidth="1"/>
    <col min="9" max="9" width="13.140625" style="7" bestFit="1" customWidth="1"/>
    <col min="10" max="10" width="4.42578125" style="7" bestFit="1" customWidth="1"/>
    <col min="11" max="16384" width="11.42578125" style="7"/>
  </cols>
  <sheetData>
    <row r="1" spans="1:10">
      <c r="A1" s="186" t="str">
        <f>JUV!A1</f>
        <v>CARILO</v>
      </c>
      <c r="B1" s="186"/>
      <c r="C1" s="186"/>
      <c r="D1" s="186"/>
      <c r="E1" s="186"/>
      <c r="F1" s="186"/>
      <c r="G1" s="186"/>
      <c r="H1" s="186"/>
      <c r="I1" s="8"/>
      <c r="J1" s="25"/>
    </row>
    <row r="2" spans="1:10">
      <c r="A2" s="187" t="str">
        <f>JUV!A2</f>
        <v>GOLF</v>
      </c>
      <c r="B2" s="187"/>
      <c r="C2" s="187"/>
      <c r="D2" s="187"/>
      <c r="E2" s="187"/>
      <c r="F2" s="187"/>
      <c r="G2" s="187"/>
      <c r="H2" s="187"/>
      <c r="I2" s="8"/>
      <c r="J2" s="25"/>
    </row>
    <row r="3" spans="1:10">
      <c r="A3" s="188" t="s">
        <v>7</v>
      </c>
      <c r="B3" s="188"/>
      <c r="C3" s="188"/>
      <c r="D3" s="188"/>
      <c r="E3" s="188"/>
      <c r="F3" s="188"/>
      <c r="G3" s="188"/>
      <c r="H3" s="188"/>
      <c r="I3" s="8"/>
      <c r="J3" s="25"/>
    </row>
    <row r="4" spans="1:10">
      <c r="A4" s="189" t="s">
        <v>10</v>
      </c>
      <c r="B4" s="189"/>
      <c r="C4" s="189"/>
      <c r="D4" s="189"/>
      <c r="E4" s="189"/>
      <c r="F4" s="189"/>
      <c r="G4" s="189"/>
      <c r="H4" s="189"/>
      <c r="I4" s="8"/>
      <c r="J4" s="25"/>
    </row>
    <row r="5" spans="1:10">
      <c r="A5" s="186" t="str">
        <f>JUV!A5</f>
        <v>DOS VUELTAS DE 9 HOYOS MEDAL PLAY</v>
      </c>
      <c r="B5" s="186"/>
      <c r="C5" s="186"/>
      <c r="D5" s="186"/>
      <c r="E5" s="186"/>
      <c r="F5" s="186"/>
      <c r="G5" s="186"/>
      <c r="H5" s="186"/>
      <c r="I5" s="8"/>
      <c r="J5" s="25"/>
    </row>
    <row r="6" spans="1:10" ht="20.25" thickBot="1">
      <c r="A6" s="186" t="str">
        <f>JUV!A6</f>
        <v>DOMINGO 09 DE JUNIO DE 2024</v>
      </c>
      <c r="B6" s="186"/>
      <c r="C6" s="186"/>
      <c r="D6" s="186"/>
      <c r="E6" s="186"/>
      <c r="F6" s="186"/>
      <c r="G6" s="186"/>
      <c r="H6" s="186"/>
      <c r="I6" s="8"/>
      <c r="J6" s="25"/>
    </row>
    <row r="7" spans="1:10" ht="20.25" hidden="1" thickBot="1">
      <c r="A7" s="180" t="str">
        <f>JUV!A20</f>
        <v>DAMAS JUVENILES (Clases 99- 00- 01- 02 - 03 - 04 y 05)</v>
      </c>
      <c r="B7" s="181"/>
      <c r="C7" s="181"/>
      <c r="D7" s="181"/>
      <c r="E7" s="181"/>
      <c r="F7" s="181"/>
      <c r="G7" s="181"/>
      <c r="H7" s="182"/>
      <c r="I7" s="8"/>
      <c r="J7" s="25"/>
    </row>
    <row r="8" spans="1:10" ht="20.25" hidden="1" thickBot="1">
      <c r="A8" s="4" t="s">
        <v>6</v>
      </c>
      <c r="B8" s="9" t="s">
        <v>8</v>
      </c>
      <c r="C8" s="18" t="s">
        <v>15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8"/>
      <c r="J8" s="25"/>
    </row>
    <row r="9" spans="1:10" ht="20.100000000000001" hidden="1" customHeight="1" thickBot="1">
      <c r="A9" s="11">
        <f>JUV!A22</f>
        <v>0</v>
      </c>
      <c r="B9" s="15">
        <f>JUV!B22</f>
        <v>0</v>
      </c>
      <c r="C9" s="19">
        <f>JUV!C22</f>
        <v>0</v>
      </c>
      <c r="D9" s="16">
        <f>JUV!D22</f>
        <v>0</v>
      </c>
      <c r="E9" s="16">
        <f>JUV!E22</f>
        <v>0</v>
      </c>
      <c r="F9" s="16">
        <f>JUV!F22</f>
        <v>0</v>
      </c>
      <c r="G9" s="16">
        <f>JUV!G22</f>
        <v>0</v>
      </c>
      <c r="H9" s="22" t="s">
        <v>9</v>
      </c>
      <c r="I9" s="9" t="s">
        <v>11</v>
      </c>
      <c r="J9" s="25"/>
    </row>
    <row r="10" spans="1:10" ht="20.100000000000001" hidden="1" customHeight="1" thickBot="1">
      <c r="A10" s="11">
        <f>JUV!A23</f>
        <v>0</v>
      </c>
      <c r="B10" s="15">
        <f>JUV!B23</f>
        <v>0</v>
      </c>
      <c r="C10" s="19">
        <f>JUV!C23</f>
        <v>0</v>
      </c>
      <c r="D10" s="16">
        <f>JUV!D23</f>
        <v>0</v>
      </c>
      <c r="E10" s="16">
        <f>JUV!E23</f>
        <v>0</v>
      </c>
      <c r="F10" s="16">
        <f>JUV!F23</f>
        <v>0</v>
      </c>
      <c r="G10" s="16">
        <f>JUV!G23</f>
        <v>0</v>
      </c>
      <c r="H10" s="22" t="s">
        <v>9</v>
      </c>
      <c r="I10" s="9" t="s">
        <v>12</v>
      </c>
      <c r="J10" s="25"/>
    </row>
    <row r="11" spans="1:10" ht="18.75" hidden="1" customHeight="1" thickBot="1">
      <c r="A11" s="11"/>
      <c r="B11" s="15"/>
      <c r="C11" s="19"/>
      <c r="D11" s="16"/>
      <c r="E11" s="16"/>
      <c r="F11" s="16"/>
      <c r="G11" s="16">
        <f>JUV!G24</f>
        <v>0</v>
      </c>
      <c r="H11" s="22">
        <f>SUM(G11-D11)</f>
        <v>0</v>
      </c>
      <c r="I11" s="9" t="s">
        <v>13</v>
      </c>
      <c r="J11" s="25"/>
    </row>
    <row r="12" spans="1:10" ht="20.100000000000001" hidden="1" customHeight="1" thickBot="1">
      <c r="A12" s="11"/>
      <c r="B12" s="15"/>
      <c r="C12" s="19"/>
      <c r="D12" s="16"/>
      <c r="E12" s="16"/>
      <c r="F12" s="16"/>
      <c r="G12" s="16">
        <f>JUV!G25</f>
        <v>0</v>
      </c>
      <c r="H12" s="22">
        <f>SUM(G12-D12)</f>
        <v>0</v>
      </c>
      <c r="I12" s="9" t="s">
        <v>14</v>
      </c>
      <c r="J12" s="25"/>
    </row>
    <row r="13" spans="1:10" ht="20.25" hidden="1" thickBot="1">
      <c r="A13" s="180" t="str">
        <f>JUV!A8</f>
        <v>CABALLEROS JUVENILES (Clases 99- 00- 01- 02 - 03 - 04 y 05)</v>
      </c>
      <c r="B13" s="181"/>
      <c r="C13" s="181"/>
      <c r="D13" s="181"/>
      <c r="E13" s="181"/>
      <c r="F13" s="181"/>
      <c r="G13" s="181"/>
      <c r="H13" s="182"/>
      <c r="I13" s="1"/>
      <c r="J13" s="25"/>
    </row>
    <row r="14" spans="1:10" ht="20.25" hidden="1" thickBot="1">
      <c r="A14" s="4" t="s">
        <v>0</v>
      </c>
      <c r="B14" s="9" t="s">
        <v>8</v>
      </c>
      <c r="C14" s="18" t="s">
        <v>15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8"/>
      <c r="J14" s="25"/>
    </row>
    <row r="15" spans="1:10" ht="20.100000000000001" hidden="1" customHeight="1" thickBot="1">
      <c r="A15" s="11">
        <f>JUV!A10</f>
        <v>0</v>
      </c>
      <c r="B15" s="15">
        <f>JUV!B10</f>
        <v>0</v>
      </c>
      <c r="C15" s="19">
        <f>JUV!C10</f>
        <v>0</v>
      </c>
      <c r="D15" s="16">
        <f>JUV!D10</f>
        <v>0</v>
      </c>
      <c r="E15" s="16">
        <f>JUV!E10</f>
        <v>0</v>
      </c>
      <c r="F15" s="16">
        <f>JUV!F10</f>
        <v>0</v>
      </c>
      <c r="G15" s="16">
        <f>JUV!G10</f>
        <v>0</v>
      </c>
      <c r="H15" s="22" t="s">
        <v>9</v>
      </c>
      <c r="I15" s="9" t="s">
        <v>11</v>
      </c>
      <c r="J15" s="25"/>
    </row>
    <row r="16" spans="1:10" ht="20.100000000000001" hidden="1" customHeight="1" thickBot="1">
      <c r="A16" s="11">
        <f>JUV!A11</f>
        <v>0</v>
      </c>
      <c r="B16" s="15">
        <f>JUV!B11</f>
        <v>0</v>
      </c>
      <c r="C16" s="19">
        <f>JUV!C11</f>
        <v>0</v>
      </c>
      <c r="D16" s="16">
        <f>JUV!D11</f>
        <v>0</v>
      </c>
      <c r="E16" s="16">
        <f>JUV!E11</f>
        <v>0</v>
      </c>
      <c r="F16" s="16">
        <f>JUV!F11</f>
        <v>0</v>
      </c>
      <c r="G16" s="16">
        <f>JUV!G11</f>
        <v>0</v>
      </c>
      <c r="H16" s="22">
        <f>SUM(G16-D16)</f>
        <v>0</v>
      </c>
      <c r="I16" s="9" t="s">
        <v>12</v>
      </c>
      <c r="J16" s="25"/>
    </row>
    <row r="17" spans="1:10" ht="18.75" hidden="1" customHeight="1" thickBot="1">
      <c r="A17" s="11"/>
      <c r="B17" s="15"/>
      <c r="C17" s="19"/>
      <c r="D17" s="16"/>
      <c r="E17" s="16"/>
      <c r="F17" s="16"/>
      <c r="G17" s="16">
        <f>SUM(E17:F17)</f>
        <v>0</v>
      </c>
      <c r="H17" s="22">
        <f>SUM(G17-D17)</f>
        <v>0</v>
      </c>
      <c r="I17" s="9" t="s">
        <v>13</v>
      </c>
      <c r="J17" s="25"/>
    </row>
    <row r="18" spans="1:10" ht="20.100000000000001" hidden="1" customHeight="1" thickBot="1">
      <c r="A18" s="11"/>
      <c r="B18" s="15"/>
      <c r="C18" s="19"/>
      <c r="D18" s="16"/>
      <c r="E18" s="16"/>
      <c r="F18" s="16"/>
      <c r="G18" s="16">
        <f>JUV!G31</f>
        <v>0</v>
      </c>
      <c r="H18" s="22">
        <f>SUM(G18-D18)</f>
        <v>0</v>
      </c>
      <c r="I18" s="9" t="s">
        <v>14</v>
      </c>
      <c r="J18" s="25"/>
    </row>
    <row r="19" spans="1:10" ht="20.25" thickBot="1">
      <c r="A19" s="180" t="str">
        <f>'M 18'!A33:H33</f>
        <v>DAMAS JUVENILES Y MENORES (Clases 99 al 08)</v>
      </c>
      <c r="B19" s="181"/>
      <c r="C19" s="181"/>
      <c r="D19" s="181"/>
      <c r="E19" s="181"/>
      <c r="F19" s="181"/>
      <c r="G19" s="181"/>
      <c r="H19" s="182"/>
      <c r="I19" s="1"/>
      <c r="J19" s="25"/>
    </row>
    <row r="20" spans="1:10" ht="20.25" thickBot="1">
      <c r="A20" s="4" t="s">
        <v>6</v>
      </c>
      <c r="B20" s="9" t="s">
        <v>8</v>
      </c>
      <c r="C20" s="18" t="s">
        <v>15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8"/>
      <c r="J20" s="25"/>
    </row>
    <row r="21" spans="1:10" ht="20.100000000000001" customHeight="1" thickBot="1">
      <c r="A21" s="11" t="str">
        <f>'M 18'!A35</f>
        <v>MARTIN IARA</v>
      </c>
      <c r="B21" s="15" t="str">
        <f>'M 18'!B35</f>
        <v>CMDP</v>
      </c>
      <c r="C21" s="19">
        <f>'M 18'!C35</f>
        <v>38873</v>
      </c>
      <c r="D21" s="16">
        <f>'M 18'!D35</f>
        <v>1</v>
      </c>
      <c r="E21" s="16">
        <f>'M 18'!E35</f>
        <v>37</v>
      </c>
      <c r="F21" s="16">
        <f>'M 18'!F35</f>
        <v>35</v>
      </c>
      <c r="G21" s="16">
        <f t="shared" ref="G21:G22" si="0">SUM(E21:F21)</f>
        <v>72</v>
      </c>
      <c r="H21" s="22" t="s">
        <v>9</v>
      </c>
      <c r="I21" s="9" t="s">
        <v>11</v>
      </c>
      <c r="J21" s="25"/>
    </row>
    <row r="22" spans="1:10" ht="20.100000000000001" customHeight="1" thickBot="1">
      <c r="A22" s="11" t="str">
        <f>'M 18'!A36</f>
        <v>OLIVERI ANGELINA</v>
      </c>
      <c r="B22" s="15" t="str">
        <f>'M 18'!B36</f>
        <v>SPGC</v>
      </c>
      <c r="C22" s="19">
        <f>'M 18'!C36</f>
        <v>38821</v>
      </c>
      <c r="D22" s="16">
        <f>'M 18'!D36</f>
        <v>1</v>
      </c>
      <c r="E22" s="16">
        <f>'M 18'!E36</f>
        <v>39</v>
      </c>
      <c r="F22" s="16">
        <f>'M 18'!F36</f>
        <v>39</v>
      </c>
      <c r="G22" s="16">
        <f t="shared" si="0"/>
        <v>78</v>
      </c>
      <c r="H22" s="22" t="s">
        <v>9</v>
      </c>
      <c r="I22" s="9" t="s">
        <v>12</v>
      </c>
      <c r="J22" s="25"/>
    </row>
    <row r="23" spans="1:10" ht="18.75" customHeight="1" thickBot="1">
      <c r="A23" s="11" t="s">
        <v>53</v>
      </c>
      <c r="B23" s="15" t="s">
        <v>69</v>
      </c>
      <c r="C23" s="19">
        <v>38885</v>
      </c>
      <c r="D23" s="16">
        <v>6</v>
      </c>
      <c r="E23" s="16">
        <v>37</v>
      </c>
      <c r="F23" s="16">
        <v>42</v>
      </c>
      <c r="G23" s="16">
        <f>SUM(E23:F23)</f>
        <v>79</v>
      </c>
      <c r="H23" s="22">
        <f>SUM(G23-D23)</f>
        <v>73</v>
      </c>
      <c r="I23" s="9" t="s">
        <v>13</v>
      </c>
      <c r="J23" s="25"/>
    </row>
    <row r="24" spans="1:10" ht="20.100000000000001" customHeight="1" thickBot="1">
      <c r="A24" s="11" t="s">
        <v>89</v>
      </c>
      <c r="B24" s="15" t="s">
        <v>71</v>
      </c>
      <c r="C24" s="19">
        <v>37495</v>
      </c>
      <c r="D24" s="16">
        <v>1</v>
      </c>
      <c r="E24" s="16">
        <v>38</v>
      </c>
      <c r="F24" s="16">
        <v>40</v>
      </c>
      <c r="G24" s="16">
        <f>SUM(E24:F24)</f>
        <v>78</v>
      </c>
      <c r="H24" s="22">
        <f>SUM(G24-D24)</f>
        <v>77</v>
      </c>
      <c r="I24" s="9" t="s">
        <v>14</v>
      </c>
      <c r="J24" s="25"/>
    </row>
    <row r="25" spans="1:10" ht="20.25" thickBot="1">
      <c r="A25" s="180" t="str">
        <f>'M 18'!A8</f>
        <v>CABALLEROS JUVENILES Y MENORES (Clases 99 al 08)</v>
      </c>
      <c r="B25" s="181"/>
      <c r="C25" s="181"/>
      <c r="D25" s="181"/>
      <c r="E25" s="181"/>
      <c r="F25" s="181"/>
      <c r="G25" s="181"/>
      <c r="H25" s="182"/>
      <c r="I25" s="1"/>
      <c r="J25" s="25"/>
    </row>
    <row r="26" spans="1:10" ht="20.25" thickBot="1">
      <c r="A26" s="4" t="s">
        <v>0</v>
      </c>
      <c r="B26" s="9" t="s">
        <v>8</v>
      </c>
      <c r="C26" s="18" t="s">
        <v>15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8"/>
      <c r="J26" s="25"/>
    </row>
    <row r="27" spans="1:10" ht="20.100000000000001" customHeight="1" thickBot="1">
      <c r="A27" s="11" t="str">
        <f>'M 18'!A10</f>
        <v>LEOFANTI DANTE SALVADOR</v>
      </c>
      <c r="B27" s="15" t="str">
        <f>'M 18'!B10</f>
        <v>SPGC</v>
      </c>
      <c r="C27" s="19">
        <f>'M 18'!C10</f>
        <v>38833</v>
      </c>
      <c r="D27" s="16">
        <f>'M 18'!D10</f>
        <v>0</v>
      </c>
      <c r="E27" s="16">
        <f>'M 18'!E10</f>
        <v>34</v>
      </c>
      <c r="F27" s="16">
        <f>'M 18'!F10</f>
        <v>40</v>
      </c>
      <c r="G27" s="16">
        <f>'M 18'!G10</f>
        <v>74</v>
      </c>
      <c r="H27" s="22" t="s">
        <v>9</v>
      </c>
      <c r="I27" s="9" t="s">
        <v>11</v>
      </c>
      <c r="J27" s="25"/>
    </row>
    <row r="28" spans="1:10" ht="20.100000000000001" customHeight="1" thickBot="1">
      <c r="A28" s="11" t="str">
        <f>'M 18'!A11</f>
        <v>BERENGENO SANTINO MARIO</v>
      </c>
      <c r="B28" s="15" t="str">
        <f>'M 18'!B11</f>
        <v>CMDP</v>
      </c>
      <c r="C28" s="19">
        <f>'M 18'!C11</f>
        <v>38922</v>
      </c>
      <c r="D28" s="16">
        <f>'M 18'!D11</f>
        <v>-1</v>
      </c>
      <c r="E28" s="16">
        <f>'M 18'!E11</f>
        <v>40</v>
      </c>
      <c r="F28" s="16">
        <f>'M 18'!F11</f>
        <v>36</v>
      </c>
      <c r="G28" s="16">
        <f>'M 18'!G11</f>
        <v>76</v>
      </c>
      <c r="H28" s="22" t="s">
        <v>9</v>
      </c>
      <c r="I28" s="9" t="s">
        <v>12</v>
      </c>
      <c r="J28" s="25"/>
    </row>
    <row r="29" spans="1:10" ht="18.75" customHeight="1" thickBot="1">
      <c r="A29" s="11" t="s">
        <v>38</v>
      </c>
      <c r="B29" s="15" t="s">
        <v>70</v>
      </c>
      <c r="C29" s="19">
        <v>38531</v>
      </c>
      <c r="D29" s="16">
        <v>35</v>
      </c>
      <c r="E29" s="16">
        <v>49</v>
      </c>
      <c r="F29" s="16">
        <v>51</v>
      </c>
      <c r="G29" s="16">
        <f>SUM(E29:F29)</f>
        <v>100</v>
      </c>
      <c r="H29" s="22">
        <f>SUM(G29-D29)</f>
        <v>65</v>
      </c>
      <c r="I29" s="9" t="s">
        <v>13</v>
      </c>
      <c r="J29" s="25"/>
    </row>
    <row r="30" spans="1:10" ht="20.100000000000001" customHeight="1" thickBot="1">
      <c r="A30" s="11" t="s">
        <v>39</v>
      </c>
      <c r="B30" s="15" t="s">
        <v>24</v>
      </c>
      <c r="C30" s="19">
        <v>39381</v>
      </c>
      <c r="D30" s="16">
        <v>17</v>
      </c>
      <c r="E30" s="16">
        <v>41</v>
      </c>
      <c r="F30" s="16">
        <v>43</v>
      </c>
      <c r="G30" s="16">
        <f>SUM(E30:F30)</f>
        <v>84</v>
      </c>
      <c r="H30" s="22">
        <f>SUM(G30-D30)</f>
        <v>67</v>
      </c>
      <c r="I30" s="9" t="s">
        <v>14</v>
      </c>
      <c r="J30" s="25"/>
    </row>
    <row r="31" spans="1:10" thickBot="1">
      <c r="A31" s="190" t="str">
        <f>'M 15'!A7:H7</f>
        <v>CABALLEROS MENORES DE 15 AÑOS (Clases 09 y 10)</v>
      </c>
      <c r="B31" s="191"/>
      <c r="C31" s="191"/>
      <c r="D31" s="191"/>
      <c r="E31" s="191"/>
      <c r="F31" s="191"/>
      <c r="G31" s="191"/>
      <c r="H31" s="192"/>
      <c r="I31" s="1"/>
      <c r="J31" s="25"/>
    </row>
    <row r="32" spans="1:10" ht="20.25" thickBot="1">
      <c r="A32" s="4" t="s">
        <v>0</v>
      </c>
      <c r="B32" s="9" t="s">
        <v>8</v>
      </c>
      <c r="C32" s="18" t="s">
        <v>15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26"/>
      <c r="J32" s="25"/>
    </row>
    <row r="33" spans="1:10" ht="20.100000000000001" customHeight="1" thickBot="1">
      <c r="A33" s="11" t="str">
        <f>'M 15'!A9</f>
        <v>GUERENDIAIN FERMIN</v>
      </c>
      <c r="B33" s="15" t="str">
        <f>'M 15'!B9</f>
        <v>EVTGC</v>
      </c>
      <c r="C33" s="19">
        <f>'M 15'!C9</f>
        <v>40163</v>
      </c>
      <c r="D33" s="16">
        <f>'M 15'!D9</f>
        <v>2</v>
      </c>
      <c r="E33" s="16">
        <f>'M 15'!E9</f>
        <v>36</v>
      </c>
      <c r="F33" s="16">
        <f>'M 15'!F9</f>
        <v>36</v>
      </c>
      <c r="G33" s="16">
        <f>'M 15'!G9</f>
        <v>72</v>
      </c>
      <c r="H33" s="22" t="s">
        <v>9</v>
      </c>
      <c r="I33" s="9" t="s">
        <v>11</v>
      </c>
      <c r="J33" s="25"/>
    </row>
    <row r="34" spans="1:10" ht="20.100000000000001" customHeight="1" thickBot="1">
      <c r="A34" s="11" t="str">
        <f>'M 15'!A10</f>
        <v>JUAREZ GOÑI FRANCISCO</v>
      </c>
      <c r="B34" s="15" t="str">
        <f>'M 15'!B10</f>
        <v>TGC</v>
      </c>
      <c r="C34" s="19">
        <f>'M 15'!C10</f>
        <v>40437</v>
      </c>
      <c r="D34" s="16">
        <f>'M 15'!D10</f>
        <v>13</v>
      </c>
      <c r="E34" s="16">
        <f>'M 15'!E10</f>
        <v>41</v>
      </c>
      <c r="F34" s="16">
        <f>'M 15'!F10</f>
        <v>37</v>
      </c>
      <c r="G34" s="16">
        <f>'M 15'!G10</f>
        <v>78</v>
      </c>
      <c r="H34" s="22" t="s">
        <v>9</v>
      </c>
      <c r="I34" s="9" t="s">
        <v>12</v>
      </c>
      <c r="J34" s="25"/>
    </row>
    <row r="35" spans="1:10" ht="18.75" customHeight="1" thickBot="1">
      <c r="A35" s="11" t="s">
        <v>92</v>
      </c>
      <c r="B35" s="15" t="s">
        <v>70</v>
      </c>
      <c r="C35" s="19">
        <v>40175</v>
      </c>
      <c r="D35" s="16">
        <v>20</v>
      </c>
      <c r="E35" s="16">
        <v>42</v>
      </c>
      <c r="F35" s="16">
        <v>45</v>
      </c>
      <c r="G35" s="16">
        <f>SUM(E35:F35)</f>
        <v>87</v>
      </c>
      <c r="H35" s="22">
        <f>SUM(G35-D35)</f>
        <v>67</v>
      </c>
      <c r="I35" s="9" t="s">
        <v>13</v>
      </c>
      <c r="J35" s="25"/>
    </row>
    <row r="36" spans="1:10" ht="20.100000000000001" customHeight="1" thickBot="1">
      <c r="A36" s="11" t="s">
        <v>31</v>
      </c>
      <c r="B36" s="15" t="s">
        <v>73</v>
      </c>
      <c r="C36" s="19">
        <v>40532</v>
      </c>
      <c r="D36" s="16">
        <v>16</v>
      </c>
      <c r="E36" s="16">
        <v>44</v>
      </c>
      <c r="F36" s="16">
        <v>42</v>
      </c>
      <c r="G36" s="16">
        <f>SUM(E36:F36)</f>
        <v>86</v>
      </c>
      <c r="H36" s="22">
        <f>SUM(G36-D36)</f>
        <v>70</v>
      </c>
      <c r="I36" s="9" t="s">
        <v>14</v>
      </c>
      <c r="J36" s="25"/>
    </row>
    <row r="37" spans="1:10" ht="20.25" thickBot="1">
      <c r="A37" s="183" t="str">
        <f>'M 13'!A8:H8</f>
        <v>CABALLEROS MENORES DE 13 AÑOS (Clases 2011 y Posterioreres)</v>
      </c>
      <c r="B37" s="184"/>
      <c r="C37" s="184"/>
      <c r="D37" s="184"/>
      <c r="E37" s="184"/>
      <c r="F37" s="184"/>
      <c r="G37" s="184"/>
      <c r="H37" s="185"/>
      <c r="I37" s="8"/>
      <c r="J37" s="25"/>
    </row>
    <row r="38" spans="1:10" ht="20.25" thickBot="1">
      <c r="A38" s="4" t="s">
        <v>0</v>
      </c>
      <c r="B38" s="9" t="s">
        <v>8</v>
      </c>
      <c r="C38" s="18" t="s">
        <v>15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8"/>
    </row>
    <row r="39" spans="1:10" ht="20.100000000000001" customHeight="1" thickBot="1">
      <c r="A39" s="11" t="str">
        <f>'M 13'!A10</f>
        <v>CICCOLA FRANCESCO</v>
      </c>
      <c r="B39" s="15" t="str">
        <f>'M 13'!B10</f>
        <v>ML</v>
      </c>
      <c r="C39" s="19">
        <f>'M 13'!C10</f>
        <v>41277</v>
      </c>
      <c r="D39" s="16">
        <f>'M 13'!D10</f>
        <v>3</v>
      </c>
      <c r="E39" s="16">
        <f>'M 13'!E10</f>
        <v>41</v>
      </c>
      <c r="F39" s="16">
        <f>'M 13'!F10</f>
        <v>38</v>
      </c>
      <c r="G39" s="16">
        <f>'M 13'!G10</f>
        <v>79</v>
      </c>
      <c r="H39" s="22" t="s">
        <v>9</v>
      </c>
      <c r="I39" s="9" t="s">
        <v>11</v>
      </c>
      <c r="J39" s="42"/>
    </row>
    <row r="40" spans="1:10" ht="20.100000000000001" customHeight="1" thickBot="1">
      <c r="A40" s="11" t="str">
        <f>'M 13'!A11</f>
        <v>CASTRO SANTINO</v>
      </c>
      <c r="B40" s="15" t="str">
        <f>'M 13'!B11</f>
        <v>ML</v>
      </c>
      <c r="C40" s="19">
        <f>'M 13'!C11</f>
        <v>41139</v>
      </c>
      <c r="D40" s="16">
        <f>'M 13'!D11</f>
        <v>11</v>
      </c>
      <c r="E40" s="16">
        <f>'M 13'!E11</f>
        <v>48</v>
      </c>
      <c r="F40" s="16">
        <f>'M 13'!F11</f>
        <v>42</v>
      </c>
      <c r="G40" s="16">
        <f>'M 13'!G11</f>
        <v>90</v>
      </c>
      <c r="H40" s="22" t="s">
        <v>9</v>
      </c>
      <c r="I40" s="9" t="s">
        <v>12</v>
      </c>
      <c r="J40" s="25"/>
    </row>
    <row r="41" spans="1:10" ht="18.75" customHeight="1" thickBot="1">
      <c r="A41" s="11" t="str">
        <f>'M 13'!A12</f>
        <v>BERRETA VAZQUEZ VALENTIN</v>
      </c>
      <c r="B41" s="15" t="str">
        <f>'M 13'!B12</f>
        <v>SPGC</v>
      </c>
      <c r="C41" s="19">
        <f>'M 13'!C12</f>
        <v>40544</v>
      </c>
      <c r="D41" s="16">
        <f>'M 13'!D12</f>
        <v>22</v>
      </c>
      <c r="E41" s="16">
        <f>'M 13'!E12</f>
        <v>44</v>
      </c>
      <c r="F41" s="16">
        <f>'M 13'!F12</f>
        <v>48</v>
      </c>
      <c r="G41" s="16">
        <f>'M 13'!G12</f>
        <v>92</v>
      </c>
      <c r="H41" s="22">
        <f>SUM(G41-D41)</f>
        <v>70</v>
      </c>
      <c r="I41" s="9" t="s">
        <v>13</v>
      </c>
      <c r="J41" s="25"/>
    </row>
    <row r="42" spans="1:10" ht="20.100000000000001" hidden="1" customHeight="1" thickBot="1">
      <c r="A42" s="11"/>
      <c r="B42" s="15"/>
      <c r="C42" s="19"/>
      <c r="D42" s="16"/>
      <c r="E42" s="16"/>
      <c r="F42" s="16"/>
      <c r="G42" s="16">
        <f t="shared" ref="G42" si="1">SUM(E42:F42)</f>
        <v>0</v>
      </c>
      <c r="H42" s="22">
        <f>SUM(G42-D42)</f>
        <v>0</v>
      </c>
      <c r="I42" s="9" t="s">
        <v>14</v>
      </c>
      <c r="J42" s="25"/>
    </row>
    <row r="43" spans="1:10" ht="20.25" thickBot="1">
      <c r="A43" s="180" t="str">
        <f>'M 15'!A19:H19</f>
        <v>DAMAS MENORES DE 15 AÑOS (Clases 09 y 10)</v>
      </c>
      <c r="B43" s="181"/>
      <c r="C43" s="181"/>
      <c r="D43" s="181"/>
      <c r="E43" s="181"/>
      <c r="F43" s="181"/>
      <c r="G43" s="181"/>
      <c r="H43" s="182"/>
      <c r="I43" s="10"/>
      <c r="J43" s="25"/>
    </row>
    <row r="44" spans="1:10" ht="20.25" thickBot="1">
      <c r="A44" s="4" t="s">
        <v>6</v>
      </c>
      <c r="B44" s="9" t="s">
        <v>8</v>
      </c>
      <c r="C44" s="18" t="s">
        <v>15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8"/>
      <c r="J44" s="25"/>
    </row>
    <row r="45" spans="1:10" ht="20.100000000000001" customHeight="1" thickBot="1">
      <c r="A45" s="11" t="str">
        <f>'M 15'!A21</f>
        <v>BIONDELLI ALLEGRA</v>
      </c>
      <c r="B45" s="15" t="str">
        <f>'M 15'!B21</f>
        <v>SPGC</v>
      </c>
      <c r="C45" s="19">
        <f>'M 15'!C21</f>
        <v>40616</v>
      </c>
      <c r="D45" s="16">
        <f>'M 15'!D21</f>
        <v>10</v>
      </c>
      <c r="E45" s="16">
        <f>'M 15'!E21</f>
        <v>42</v>
      </c>
      <c r="F45" s="16">
        <f>'M 15'!F21</f>
        <v>42</v>
      </c>
      <c r="G45" s="16">
        <f>'M 15'!G21</f>
        <v>84</v>
      </c>
      <c r="H45" s="22" t="s">
        <v>9</v>
      </c>
      <c r="I45" s="9" t="s">
        <v>11</v>
      </c>
      <c r="J45" s="25"/>
    </row>
    <row r="46" spans="1:10" ht="20.100000000000001" customHeight="1" thickBot="1">
      <c r="A46" s="11" t="str">
        <f>'M 15'!A22</f>
        <v>DEPREZ UMMA</v>
      </c>
      <c r="B46" s="15" t="str">
        <f>'M 15'!B22</f>
        <v>SPGC</v>
      </c>
      <c r="C46" s="19">
        <f>'M 15'!C22</f>
        <v>39932</v>
      </c>
      <c r="D46" s="16">
        <f>'M 15'!D22</f>
        <v>5</v>
      </c>
      <c r="E46" s="16">
        <f>'M 15'!E22</f>
        <v>42</v>
      </c>
      <c r="F46" s="16">
        <f>'M 15'!F22</f>
        <v>44</v>
      </c>
      <c r="G46" s="16">
        <f>'M 15'!G22</f>
        <v>86</v>
      </c>
      <c r="H46" s="22" t="s">
        <v>9</v>
      </c>
      <c r="I46" s="9" t="s">
        <v>12</v>
      </c>
      <c r="J46" s="25"/>
    </row>
    <row r="47" spans="1:10" ht="20.100000000000001" customHeight="1" thickBot="1">
      <c r="A47" s="11" t="s">
        <v>66</v>
      </c>
      <c r="B47" s="15" t="s">
        <v>71</v>
      </c>
      <c r="C47" s="19">
        <v>41055</v>
      </c>
      <c r="D47" s="16">
        <v>38</v>
      </c>
      <c r="E47" s="16">
        <v>47</v>
      </c>
      <c r="F47" s="16">
        <v>54</v>
      </c>
      <c r="G47" s="16">
        <f>SUM(E47:F47)</f>
        <v>101</v>
      </c>
      <c r="H47" s="22">
        <f>SUM(G47-D47)</f>
        <v>63</v>
      </c>
      <c r="I47" s="9" t="s">
        <v>13</v>
      </c>
      <c r="J47" s="25"/>
    </row>
    <row r="48" spans="1:10" ht="18.75" customHeight="1" thickBot="1">
      <c r="A48" s="11" t="s">
        <v>62</v>
      </c>
      <c r="B48" s="15" t="s">
        <v>24</v>
      </c>
      <c r="C48" s="19">
        <v>40917</v>
      </c>
      <c r="D48" s="16">
        <v>19</v>
      </c>
      <c r="E48" s="16">
        <v>47</v>
      </c>
      <c r="F48" s="16">
        <v>43</v>
      </c>
      <c r="G48" s="16">
        <f>SUM(E48:F48)</f>
        <v>90</v>
      </c>
      <c r="H48" s="22">
        <f>SUM(G48-D48)</f>
        <v>71</v>
      </c>
      <c r="I48" s="9" t="s">
        <v>14</v>
      </c>
      <c r="J48" s="25"/>
    </row>
  </sheetData>
  <sortState xmlns:xlrd2="http://schemas.microsoft.com/office/spreadsheetml/2017/richdata2" ref="A41:H42">
    <sortCondition ref="H41:H42"/>
  </sortState>
  <mergeCells count="13">
    <mergeCell ref="A43:H43"/>
    <mergeCell ref="A37:H37"/>
    <mergeCell ref="A1:H1"/>
    <mergeCell ref="A2:H2"/>
    <mergeCell ref="A3:H3"/>
    <mergeCell ref="A4:H4"/>
    <mergeCell ref="A31:H31"/>
    <mergeCell ref="A7:H7"/>
    <mergeCell ref="A13:H13"/>
    <mergeCell ref="A19:H19"/>
    <mergeCell ref="A25:H25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K53"/>
  <sheetViews>
    <sheetView zoomScale="115" zoomScaleNormal="115" workbookViewId="0"/>
  </sheetViews>
  <sheetFormatPr baseColWidth="10" defaultRowHeight="18"/>
  <cols>
    <col min="1" max="1" width="6" style="134" customWidth="1"/>
    <col min="2" max="2" width="3.42578125" style="79" customWidth="1"/>
    <col min="3" max="3" width="23.42578125" style="135" customWidth="1"/>
    <col min="4" max="4" width="5.85546875" style="102" customWidth="1"/>
    <col min="5" max="5" width="23" style="135" customWidth="1"/>
    <col min="6" max="6" width="4.7109375" style="103" bestFit="1" customWidth="1"/>
    <col min="7" max="7" width="22.85546875" style="135" customWidth="1"/>
    <col min="8" max="8" width="5.140625" style="103" bestFit="1" customWidth="1"/>
    <col min="9" max="9" width="2" style="79" bestFit="1" customWidth="1"/>
    <col min="10" max="10" width="4.140625" style="136" bestFit="1" customWidth="1"/>
    <col min="11" max="11" width="16.5703125" style="79" bestFit="1" customWidth="1"/>
    <col min="12" max="12" width="2.140625" style="79" bestFit="1" customWidth="1"/>
    <col min="13" max="13" width="2" style="79" bestFit="1" customWidth="1"/>
    <col min="14" max="16384" width="11.42578125" style="79"/>
  </cols>
  <sheetData>
    <row r="1" spans="1:10" s="24" customFormat="1">
      <c r="A1" s="45"/>
      <c r="C1" s="41"/>
      <c r="D1" s="40"/>
      <c r="E1" s="41"/>
      <c r="F1" s="40"/>
      <c r="G1" s="41"/>
      <c r="H1" s="40"/>
      <c r="J1"/>
    </row>
    <row r="2" spans="1:10" s="24" customFormat="1">
      <c r="A2" s="45"/>
      <c r="C2" s="41"/>
      <c r="D2" s="40"/>
      <c r="E2" s="41"/>
      <c r="F2" s="40"/>
      <c r="G2" s="41"/>
      <c r="H2" s="40"/>
      <c r="J2"/>
    </row>
    <row r="3" spans="1:10" s="24" customFormat="1">
      <c r="A3" s="45"/>
      <c r="C3" s="41"/>
      <c r="D3" s="40"/>
      <c r="E3" s="41"/>
      <c r="F3" s="40"/>
      <c r="G3" s="41"/>
      <c r="H3" s="40"/>
      <c r="J3"/>
    </row>
    <row r="4" spans="1:10" s="76" customFormat="1" ht="30.75">
      <c r="A4" s="196" t="s">
        <v>96</v>
      </c>
      <c r="B4" s="196"/>
      <c r="C4" s="196"/>
      <c r="D4" s="196"/>
      <c r="E4" s="196"/>
      <c r="F4" s="196"/>
      <c r="G4" s="196"/>
      <c r="H4" s="196"/>
    </row>
    <row r="5" spans="1:10" s="77" customFormat="1" ht="15">
      <c r="A5" s="197" t="s">
        <v>7</v>
      </c>
      <c r="B5" s="197"/>
      <c r="C5" s="197"/>
      <c r="D5" s="197"/>
      <c r="E5" s="197"/>
      <c r="F5" s="197"/>
      <c r="G5" s="197"/>
      <c r="H5" s="197"/>
    </row>
    <row r="6" spans="1:10" s="77" customFormat="1" ht="15.75">
      <c r="A6" s="198" t="s">
        <v>79</v>
      </c>
      <c r="B6" s="198"/>
      <c r="C6" s="198"/>
      <c r="D6" s="198"/>
      <c r="E6" s="198"/>
      <c r="F6" s="198"/>
      <c r="G6" s="198"/>
      <c r="H6" s="198"/>
    </row>
    <row r="7" spans="1:10" s="78" customFormat="1" ht="12.75">
      <c r="A7" s="199" t="s">
        <v>97</v>
      </c>
      <c r="B7" s="199"/>
      <c r="C7" s="199"/>
      <c r="D7" s="199"/>
      <c r="E7" s="199"/>
      <c r="F7" s="199"/>
      <c r="G7" s="199"/>
      <c r="H7" s="199"/>
    </row>
    <row r="8" spans="1:10" ht="18.75" thickBot="1">
      <c r="A8" s="198" t="s">
        <v>98</v>
      </c>
      <c r="B8" s="198"/>
      <c r="C8" s="198"/>
      <c r="D8" s="198"/>
      <c r="E8" s="198"/>
      <c r="F8" s="198"/>
      <c r="G8" s="198"/>
      <c r="H8" s="198"/>
      <c r="J8" s="79"/>
    </row>
    <row r="9" spans="1:10" s="80" customFormat="1" ht="12.95" customHeight="1" thickBot="1">
      <c r="A9" s="200" t="s">
        <v>99</v>
      </c>
      <c r="B9" s="201"/>
      <c r="C9" s="201"/>
      <c r="D9" s="201"/>
      <c r="E9" s="201"/>
      <c r="F9" s="201"/>
      <c r="G9" s="201"/>
      <c r="H9" s="202"/>
    </row>
    <row r="10" spans="1:10" s="80" customFormat="1" ht="12.95" customHeight="1" thickBot="1">
      <c r="A10" s="193" t="s">
        <v>100</v>
      </c>
      <c r="B10" s="203"/>
      <c r="C10" s="203"/>
      <c r="D10" s="203"/>
      <c r="E10" s="203"/>
      <c r="F10" s="203"/>
      <c r="G10" s="203"/>
      <c r="H10" s="204"/>
      <c r="I10" s="81"/>
    </row>
    <row r="11" spans="1:10" s="80" customFormat="1" ht="12.95" customHeight="1">
      <c r="A11" s="154">
        <v>0.40208333333333335</v>
      </c>
      <c r="B11" s="83"/>
      <c r="C11" s="84" t="s">
        <v>26</v>
      </c>
      <c r="D11" s="85">
        <v>39.1</v>
      </c>
      <c r="E11" s="86" t="s">
        <v>68</v>
      </c>
      <c r="F11" s="85">
        <v>31</v>
      </c>
      <c r="G11" s="84" t="s">
        <v>27</v>
      </c>
      <c r="H11" s="87">
        <v>26</v>
      </c>
      <c r="I11" s="88">
        <f t="shared" ref="I11:I37" si="0">COUNTA(C11,E11,G11)</f>
        <v>3</v>
      </c>
    </row>
    <row r="12" spans="1:10" s="80" customFormat="1" ht="12.95" customHeight="1" thickBot="1">
      <c r="A12" s="155">
        <v>0.40833333333333299</v>
      </c>
      <c r="B12" s="89"/>
      <c r="C12" s="137" t="s">
        <v>28</v>
      </c>
      <c r="D12" s="91">
        <v>21.8</v>
      </c>
      <c r="E12" s="92" t="s">
        <v>30</v>
      </c>
      <c r="F12" s="91">
        <v>15.4</v>
      </c>
      <c r="G12" s="90" t="s">
        <v>34</v>
      </c>
      <c r="H12" s="93">
        <v>8.8000000000000007</v>
      </c>
      <c r="I12" s="88">
        <v>2</v>
      </c>
    </row>
    <row r="13" spans="1:10" s="80" customFormat="1" ht="12.95" customHeight="1" thickBot="1">
      <c r="A13" s="193" t="s">
        <v>101</v>
      </c>
      <c r="B13" s="203"/>
      <c r="C13" s="203"/>
      <c r="D13" s="203"/>
      <c r="E13" s="203"/>
      <c r="F13" s="203"/>
      <c r="G13" s="203"/>
      <c r="H13" s="204"/>
      <c r="I13" s="88">
        <f t="shared" si="0"/>
        <v>0</v>
      </c>
    </row>
    <row r="14" spans="1:10" s="80" customFormat="1" ht="12.95" customHeight="1">
      <c r="A14" s="154">
        <v>0.41458333333333303</v>
      </c>
      <c r="B14" s="83"/>
      <c r="C14" s="84" t="s">
        <v>93</v>
      </c>
      <c r="D14" s="85">
        <v>18.399999999999999</v>
      </c>
      <c r="E14" s="86" t="s">
        <v>92</v>
      </c>
      <c r="F14" s="85">
        <v>16.100000000000001</v>
      </c>
      <c r="G14" s="86" t="s">
        <v>29</v>
      </c>
      <c r="H14" s="87">
        <v>15.9</v>
      </c>
      <c r="I14" s="88">
        <f t="shared" si="0"/>
        <v>3</v>
      </c>
    </row>
    <row r="15" spans="1:10" s="80" customFormat="1" ht="12.95" customHeight="1">
      <c r="A15" s="154">
        <v>0.420833333333333</v>
      </c>
      <c r="B15" s="83"/>
      <c r="C15" s="84" t="s">
        <v>31</v>
      </c>
      <c r="D15" s="85">
        <v>13</v>
      </c>
      <c r="E15" s="86" t="s">
        <v>32</v>
      </c>
      <c r="F15" s="85">
        <v>12.9</v>
      </c>
      <c r="G15" s="86" t="s">
        <v>33</v>
      </c>
      <c r="H15" s="87">
        <v>10.7</v>
      </c>
      <c r="I15" s="88">
        <f t="shared" si="0"/>
        <v>3</v>
      </c>
    </row>
    <row r="16" spans="1:10" s="80" customFormat="1" ht="12.95" customHeight="1" thickBot="1">
      <c r="A16" s="154">
        <v>0.42708333333333398</v>
      </c>
      <c r="B16" s="94"/>
      <c r="C16" s="95" t="s">
        <v>35</v>
      </c>
      <c r="D16" s="96">
        <v>8.3000000000000007</v>
      </c>
      <c r="E16" s="97" t="s">
        <v>36</v>
      </c>
      <c r="F16" s="96">
        <v>5.5</v>
      </c>
      <c r="G16" s="97" t="s">
        <v>37</v>
      </c>
      <c r="H16" s="98">
        <v>1.7</v>
      </c>
      <c r="I16" s="88">
        <f t="shared" si="0"/>
        <v>3</v>
      </c>
    </row>
    <row r="17" spans="1:11" s="80" customFormat="1" ht="12.95" customHeight="1" thickBot="1">
      <c r="A17" s="193" t="s">
        <v>102</v>
      </c>
      <c r="B17" s="203"/>
      <c r="C17" s="203"/>
      <c r="D17" s="203"/>
      <c r="E17" s="203"/>
      <c r="F17" s="203"/>
      <c r="G17" s="203"/>
      <c r="H17" s="204"/>
      <c r="I17" s="88">
        <f t="shared" si="0"/>
        <v>0</v>
      </c>
      <c r="J17" s="79"/>
    </row>
    <row r="18" spans="1:11" s="80" customFormat="1" ht="12.95" customHeight="1">
      <c r="A18" s="157">
        <v>0.43333333333333401</v>
      </c>
      <c r="B18" s="83"/>
      <c r="C18" s="84" t="s">
        <v>61</v>
      </c>
      <c r="D18" s="85">
        <v>8.9</v>
      </c>
      <c r="E18" s="86" t="s">
        <v>57</v>
      </c>
      <c r="F18" s="85">
        <v>8.6</v>
      </c>
      <c r="G18" s="86" t="s">
        <v>58</v>
      </c>
      <c r="H18" s="87">
        <v>4.3</v>
      </c>
      <c r="I18" s="88">
        <f t="shared" si="0"/>
        <v>3</v>
      </c>
      <c r="J18" s="79"/>
    </row>
    <row r="19" spans="1:11" s="80" customFormat="1" ht="12.95" customHeight="1">
      <c r="A19" s="82">
        <v>0.43958333333333299</v>
      </c>
      <c r="B19" s="83"/>
      <c r="C19" s="84" t="s">
        <v>103</v>
      </c>
      <c r="D19" s="85">
        <v>16.399999999999999</v>
      </c>
      <c r="E19" s="86" t="s">
        <v>94</v>
      </c>
      <c r="F19" s="85">
        <v>16.3</v>
      </c>
      <c r="G19" s="138" t="s">
        <v>60</v>
      </c>
      <c r="H19" s="87">
        <v>11.6</v>
      </c>
      <c r="I19" s="88">
        <v>2</v>
      </c>
      <c r="J19" s="79"/>
    </row>
    <row r="20" spans="1:11" s="80" customFormat="1" ht="12.95" customHeight="1">
      <c r="A20" s="82">
        <v>0.44583333333333403</v>
      </c>
      <c r="B20" s="83"/>
      <c r="C20" s="84" t="s">
        <v>63</v>
      </c>
      <c r="D20" s="85">
        <v>27.2</v>
      </c>
      <c r="E20" s="86" t="s">
        <v>95</v>
      </c>
      <c r="F20" s="85">
        <v>21.5</v>
      </c>
      <c r="G20" s="86" t="s">
        <v>59</v>
      </c>
      <c r="H20" s="87">
        <v>16.899999999999999</v>
      </c>
      <c r="I20" s="88">
        <f t="shared" si="0"/>
        <v>3</v>
      </c>
      <c r="J20" s="79"/>
    </row>
    <row r="21" spans="1:11" s="80" customFormat="1" ht="12.95" customHeight="1" thickBot="1">
      <c r="A21" s="82">
        <v>0.452083333333334</v>
      </c>
      <c r="B21" s="83"/>
      <c r="C21" s="84" t="s">
        <v>67</v>
      </c>
      <c r="D21" s="85">
        <v>31.1</v>
      </c>
      <c r="E21" s="138" t="s">
        <v>65</v>
      </c>
      <c r="F21" s="85">
        <v>29.1</v>
      </c>
      <c r="G21" s="86"/>
      <c r="H21" s="87"/>
      <c r="I21" s="88">
        <v>1</v>
      </c>
      <c r="J21" s="79"/>
    </row>
    <row r="22" spans="1:11" s="80" customFormat="1" ht="12.95" customHeight="1" thickBot="1">
      <c r="A22" s="99">
        <v>0.45833333333333398</v>
      </c>
      <c r="B22" s="94"/>
      <c r="C22" s="95" t="s">
        <v>66</v>
      </c>
      <c r="D22" s="96">
        <v>32.1</v>
      </c>
      <c r="E22" s="139" t="s">
        <v>64</v>
      </c>
      <c r="F22" s="96">
        <v>32</v>
      </c>
      <c r="G22" s="97"/>
      <c r="H22" s="98"/>
      <c r="I22" s="88">
        <v>1</v>
      </c>
      <c r="J22" s="100">
        <f>SUM(I11:I22)</f>
        <v>24</v>
      </c>
    </row>
    <row r="23" spans="1:11" ht="12.95" customHeight="1" thickBot="1">
      <c r="A23" s="101"/>
      <c r="C23" s="78"/>
      <c r="E23" s="78"/>
      <c r="G23" s="78"/>
      <c r="I23" s="88">
        <f t="shared" si="0"/>
        <v>0</v>
      </c>
      <c r="J23" s="79"/>
      <c r="K23" s="80"/>
    </row>
    <row r="24" spans="1:11" ht="12.95" customHeight="1" thickBot="1">
      <c r="A24" s="205" t="s">
        <v>104</v>
      </c>
      <c r="B24" s="206"/>
      <c r="C24" s="206"/>
      <c r="D24" s="206"/>
      <c r="E24" s="206"/>
      <c r="F24" s="206"/>
      <c r="G24" s="206"/>
      <c r="H24" s="207"/>
      <c r="I24" s="88">
        <f t="shared" si="0"/>
        <v>0</v>
      </c>
      <c r="J24" s="79"/>
      <c r="K24" s="80"/>
    </row>
    <row r="25" spans="1:11" s="80" customFormat="1" ht="12.95" customHeight="1" thickBot="1">
      <c r="A25" s="193" t="s">
        <v>105</v>
      </c>
      <c r="B25" s="208"/>
      <c r="C25" s="208"/>
      <c r="D25" s="208"/>
      <c r="E25" s="208"/>
      <c r="F25" s="208"/>
      <c r="G25" s="208"/>
      <c r="H25" s="209"/>
      <c r="I25" s="88">
        <f t="shared" si="0"/>
        <v>0</v>
      </c>
    </row>
    <row r="26" spans="1:11" s="80" customFormat="1" ht="12.95" customHeight="1">
      <c r="A26" s="156">
        <v>0.39583333333333331</v>
      </c>
      <c r="B26" s="105"/>
      <c r="C26" s="106" t="s">
        <v>38</v>
      </c>
      <c r="D26" s="107">
        <v>28.5</v>
      </c>
      <c r="E26" s="108" t="s">
        <v>87</v>
      </c>
      <c r="F26" s="107">
        <v>26.8</v>
      </c>
      <c r="G26" s="108"/>
      <c r="H26" s="109"/>
      <c r="I26" s="88">
        <f t="shared" si="0"/>
        <v>2</v>
      </c>
    </row>
    <row r="27" spans="1:11" s="80" customFormat="1" ht="12.95" customHeight="1">
      <c r="A27" s="156">
        <v>0.40208333333333335</v>
      </c>
      <c r="B27" s="110"/>
      <c r="C27" s="111" t="s">
        <v>25</v>
      </c>
      <c r="D27" s="112">
        <v>18.5</v>
      </c>
      <c r="E27" s="111" t="s">
        <v>86</v>
      </c>
      <c r="F27" s="112">
        <v>16.8</v>
      </c>
      <c r="G27" s="113"/>
      <c r="H27" s="114"/>
      <c r="I27" s="88">
        <f t="shared" si="0"/>
        <v>2</v>
      </c>
    </row>
    <row r="28" spans="1:11" s="80" customFormat="1" ht="12.95" customHeight="1">
      <c r="A28" s="156">
        <v>0.40833333333333299</v>
      </c>
      <c r="B28" s="110"/>
      <c r="C28" s="111" t="s">
        <v>39</v>
      </c>
      <c r="D28" s="112">
        <v>13.6</v>
      </c>
      <c r="E28" s="140" t="s">
        <v>83</v>
      </c>
      <c r="F28" s="112">
        <v>9.6999999999999993</v>
      </c>
      <c r="G28" s="111" t="s">
        <v>41</v>
      </c>
      <c r="H28" s="116">
        <v>6.9</v>
      </c>
      <c r="I28" s="88">
        <v>2</v>
      </c>
    </row>
    <row r="29" spans="1:11" s="80" customFormat="1" ht="12.95" customHeight="1">
      <c r="A29" s="156">
        <v>0.41458333333333303</v>
      </c>
      <c r="B29" s="110"/>
      <c r="C29" s="111" t="s">
        <v>23</v>
      </c>
      <c r="D29" s="112">
        <v>6.8</v>
      </c>
      <c r="E29" s="115" t="s">
        <v>40</v>
      </c>
      <c r="F29" s="112">
        <v>6.3</v>
      </c>
      <c r="G29" s="115" t="s">
        <v>82</v>
      </c>
      <c r="H29" s="116">
        <v>6.2</v>
      </c>
      <c r="I29" s="88">
        <f t="shared" si="0"/>
        <v>3</v>
      </c>
    </row>
    <row r="30" spans="1:11" s="80" customFormat="1" ht="12.95" customHeight="1">
      <c r="A30" s="156">
        <v>0.420833333333333</v>
      </c>
      <c r="B30" s="110"/>
      <c r="C30" s="111" t="s">
        <v>43</v>
      </c>
      <c r="D30" s="112">
        <v>5.8</v>
      </c>
      <c r="E30" s="111" t="s">
        <v>42</v>
      </c>
      <c r="F30" s="112">
        <v>5.6</v>
      </c>
      <c r="G30" s="111" t="s">
        <v>44</v>
      </c>
      <c r="H30" s="116">
        <v>5.4</v>
      </c>
      <c r="I30" s="88">
        <f t="shared" si="0"/>
        <v>3</v>
      </c>
    </row>
    <row r="31" spans="1:11" s="80" customFormat="1" ht="12.95" customHeight="1">
      <c r="A31" s="104">
        <v>0.42708333333333398</v>
      </c>
      <c r="B31" s="110"/>
      <c r="C31" s="111" t="s">
        <v>45</v>
      </c>
      <c r="D31" s="112">
        <v>4.5</v>
      </c>
      <c r="E31" s="111" t="s">
        <v>48</v>
      </c>
      <c r="F31" s="112">
        <v>3.5</v>
      </c>
      <c r="G31" s="140" t="s">
        <v>47</v>
      </c>
      <c r="H31" s="116">
        <v>3.3</v>
      </c>
      <c r="I31" s="88">
        <v>2</v>
      </c>
    </row>
    <row r="32" spans="1:11" s="80" customFormat="1" ht="12.95" customHeight="1">
      <c r="A32" s="156">
        <v>0.43333333333333401</v>
      </c>
      <c r="B32" s="110"/>
      <c r="C32" s="111" t="s">
        <v>46</v>
      </c>
      <c r="D32" s="112">
        <v>2.8</v>
      </c>
      <c r="E32" s="111" t="s">
        <v>49</v>
      </c>
      <c r="F32" s="112">
        <v>0.7</v>
      </c>
      <c r="G32" s="111" t="s">
        <v>50</v>
      </c>
      <c r="H32" s="116">
        <v>0.5</v>
      </c>
      <c r="I32" s="88">
        <f t="shared" si="0"/>
        <v>3</v>
      </c>
    </row>
    <row r="33" spans="1:11" s="80" customFormat="1" ht="12.95" customHeight="1" thickBot="1">
      <c r="A33" s="104">
        <v>0.43958333333333299</v>
      </c>
      <c r="B33" s="117"/>
      <c r="C33" s="118" t="s">
        <v>85</v>
      </c>
      <c r="D33" s="119">
        <v>-0.4</v>
      </c>
      <c r="E33" s="118" t="s">
        <v>52</v>
      </c>
      <c r="F33" s="119">
        <v>-0.5</v>
      </c>
      <c r="G33" s="118" t="s">
        <v>51</v>
      </c>
      <c r="H33" s="120">
        <v>-1.5</v>
      </c>
      <c r="I33" s="88">
        <f t="shared" si="0"/>
        <v>3</v>
      </c>
    </row>
    <row r="34" spans="1:11" s="80" customFormat="1" ht="12.95" customHeight="1" thickBot="1">
      <c r="A34" s="193" t="s">
        <v>106</v>
      </c>
      <c r="B34" s="194"/>
      <c r="C34" s="194"/>
      <c r="D34" s="194"/>
      <c r="E34" s="194"/>
      <c r="F34" s="194"/>
      <c r="G34" s="194"/>
      <c r="H34" s="195"/>
      <c r="I34" s="88">
        <f t="shared" si="0"/>
        <v>0</v>
      </c>
    </row>
    <row r="35" spans="1:11" s="80" customFormat="1" ht="12.95" customHeight="1">
      <c r="A35" s="121">
        <v>0.44583333333333403</v>
      </c>
      <c r="B35" s="105"/>
      <c r="C35" s="122" t="s">
        <v>53</v>
      </c>
      <c r="D35" s="123">
        <v>4.7</v>
      </c>
      <c r="E35" s="122" t="s">
        <v>54</v>
      </c>
      <c r="F35" s="123">
        <v>0.9</v>
      </c>
      <c r="G35" s="124"/>
      <c r="H35" s="125"/>
      <c r="I35" s="88">
        <f t="shared" si="0"/>
        <v>2</v>
      </c>
    </row>
    <row r="36" spans="1:11" s="80" customFormat="1" ht="12.95" customHeight="1" thickBot="1">
      <c r="A36" s="126">
        <v>0.45208333333333334</v>
      </c>
      <c r="B36" s="110"/>
      <c r="C36" s="127" t="s">
        <v>91</v>
      </c>
      <c r="D36" s="128">
        <v>4.0999999999999996</v>
      </c>
      <c r="E36" s="129" t="s">
        <v>90</v>
      </c>
      <c r="F36" s="85">
        <v>1.1000000000000001</v>
      </c>
      <c r="G36" s="127"/>
      <c r="H36" s="130"/>
      <c r="I36" s="88">
        <f t="shared" si="0"/>
        <v>2</v>
      </c>
    </row>
    <row r="37" spans="1:11" s="80" customFormat="1" ht="12.95" customHeight="1" thickBot="1">
      <c r="A37" s="131">
        <v>0.45833333333333331</v>
      </c>
      <c r="B37" s="94"/>
      <c r="C37" s="97" t="s">
        <v>107</v>
      </c>
      <c r="D37" s="119">
        <v>0.9</v>
      </c>
      <c r="E37" s="132" t="s">
        <v>89</v>
      </c>
      <c r="F37" s="96">
        <v>0.9</v>
      </c>
      <c r="G37" s="97" t="s">
        <v>56</v>
      </c>
      <c r="H37" s="98">
        <v>0.5</v>
      </c>
      <c r="I37" s="88">
        <f t="shared" si="0"/>
        <v>3</v>
      </c>
      <c r="J37" s="100">
        <f>SUM(I26:I37)</f>
        <v>27</v>
      </c>
    </row>
    <row r="38" spans="1:11" s="80" customFormat="1" ht="12.95" customHeight="1" thickBot="1">
      <c r="J38" s="133">
        <f>SUM(J22+J37)</f>
        <v>51</v>
      </c>
    </row>
    <row r="39" spans="1:11" s="80" customFormat="1" ht="12.95" customHeight="1"/>
    <row r="40" spans="1:11" s="80" customFormat="1" ht="12.95" customHeight="1"/>
    <row r="41" spans="1:11" ht="12.95" customHeight="1">
      <c r="J41" s="79"/>
      <c r="K41" s="80"/>
    </row>
    <row r="42" spans="1:11" ht="12.95" customHeight="1">
      <c r="K42" s="80"/>
    </row>
    <row r="43" spans="1:11" ht="12.95" customHeight="1">
      <c r="K43" s="80"/>
    </row>
    <row r="44" spans="1:11" ht="12.95" customHeight="1">
      <c r="K44" s="80"/>
    </row>
    <row r="45" spans="1:11" ht="12.95" customHeight="1">
      <c r="K45" s="80"/>
    </row>
    <row r="46" spans="1:11" ht="12.95" customHeight="1">
      <c r="K46" s="80"/>
    </row>
    <row r="47" spans="1:11" ht="12.95" customHeight="1">
      <c r="K47" s="80"/>
    </row>
    <row r="48" spans="1:11" ht="12.95" customHeight="1">
      <c r="K48" s="80"/>
    </row>
    <row r="49" spans="11:11" ht="12.95" customHeight="1">
      <c r="K49" s="80"/>
    </row>
    <row r="50" spans="11:11" ht="12.95" customHeight="1">
      <c r="K50" s="80"/>
    </row>
    <row r="51" spans="11:11" ht="12.95" customHeight="1">
      <c r="K51" s="80"/>
    </row>
    <row r="52" spans="11:11" ht="12.95" customHeight="1">
      <c r="K52" s="80"/>
    </row>
    <row r="53" spans="11:11" ht="12.95" customHeight="1">
      <c r="K53" s="80"/>
    </row>
  </sheetData>
  <mergeCells count="12">
    <mergeCell ref="A34:H34"/>
    <mergeCell ref="A4:H4"/>
    <mergeCell ref="A5:H5"/>
    <mergeCell ref="A6:H6"/>
    <mergeCell ref="A7:H7"/>
    <mergeCell ref="A8:H8"/>
    <mergeCell ref="A9:H9"/>
    <mergeCell ref="A10:H10"/>
    <mergeCell ref="A13:H13"/>
    <mergeCell ref="A17:H17"/>
    <mergeCell ref="A24:H24"/>
    <mergeCell ref="A25:H25"/>
  </mergeCells>
  <printOptions horizontalCentered="1" verticalCentered="1"/>
  <pageMargins left="0" right="0" top="0" bottom="0" header="0" footer="0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JUV</vt:lpstr>
      <vt:lpstr>M 18</vt:lpstr>
      <vt:lpstr>M 15</vt:lpstr>
      <vt:lpstr>M 13</vt:lpstr>
      <vt:lpstr>ENTREGA C-HCP</vt:lpstr>
      <vt:lpstr>HORARIO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2024-06-09T18:53:51Z</cp:lastPrinted>
  <dcterms:created xsi:type="dcterms:W3CDTF">2000-04-30T13:23:02Z</dcterms:created>
  <dcterms:modified xsi:type="dcterms:W3CDTF">2024-06-09T18:55:09Z</dcterms:modified>
</cp:coreProperties>
</file>